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50" windowWidth="12375" windowHeight="12345"/>
  </bookViews>
  <sheets>
    <sheet name="01_uvod" sheetId="10" r:id="rId1"/>
    <sheet name="02_troškovnik" sheetId="9" r:id="rId2"/>
  </sheets>
  <definedNames>
    <definedName name="_xlnm.Print_Titles" localSheetId="0">'01_uvod'!#REF!</definedName>
    <definedName name="_xlnm.Print_Titles" localSheetId="1">'02_troškovnik'!$2:$3</definedName>
    <definedName name="_xlnm.Print_Area" localSheetId="0">'01_uvod'!$A$1:$F$151</definedName>
    <definedName name="_xlnm.Print_Area" localSheetId="1">'02_troškovnik'!$A$1:$F$433</definedName>
  </definedNames>
  <calcPr calcId="145621"/>
  <fileRecoveryPr autoRecover="0"/>
</workbook>
</file>

<file path=xl/calcChain.xml><?xml version="1.0" encoding="utf-8"?>
<calcChain xmlns="http://schemas.openxmlformats.org/spreadsheetml/2006/main">
  <c r="F348" i="9" l="1"/>
  <c r="F350" i="9"/>
  <c r="F352" i="9"/>
  <c r="F344" i="9"/>
  <c r="B427" i="9" l="1"/>
  <c r="B426" i="9"/>
  <c r="B425" i="9"/>
  <c r="B424" i="9"/>
  <c r="B423" i="9"/>
  <c r="B422" i="9"/>
  <c r="B421" i="9"/>
  <c r="B420" i="9"/>
  <c r="B419" i="9"/>
  <c r="L131" i="9"/>
  <c r="N131" i="9" s="1"/>
  <c r="N133" i="9" s="1"/>
  <c r="F356" i="9"/>
  <c r="F354" i="9"/>
  <c r="J216" i="9"/>
  <c r="F284" i="9"/>
  <c r="F283" i="9"/>
  <c r="F282" i="9"/>
  <c r="F281" i="9"/>
  <c r="F359" i="9" l="1"/>
  <c r="F426" i="9" s="1"/>
  <c r="F200" i="9"/>
  <c r="F188" i="9" l="1"/>
  <c r="K193" i="9"/>
  <c r="M193" i="9" s="1"/>
  <c r="K192" i="9"/>
  <c r="M192" i="9" s="1"/>
  <c r="F216" i="9"/>
  <c r="M194" i="9" l="1"/>
  <c r="L299" i="9"/>
  <c r="F262" i="9" l="1"/>
  <c r="F42" i="9" l="1"/>
  <c r="F44" i="9"/>
  <c r="F324" i="9"/>
  <c r="F411" i="9" l="1"/>
  <c r="F409" i="9"/>
  <c r="F407" i="9"/>
  <c r="F405" i="9"/>
  <c r="F403" i="9"/>
  <c r="F401" i="9"/>
  <c r="F400" i="9"/>
  <c r="F399" i="9"/>
  <c r="F397" i="9"/>
  <c r="F395" i="9"/>
  <c r="F393" i="9"/>
  <c r="F391" i="9"/>
  <c r="F389" i="9"/>
  <c r="F413" i="9" l="1"/>
  <c r="F378" i="9"/>
  <c r="K251" i="9"/>
  <c r="K250" i="9"/>
  <c r="N238" i="9"/>
  <c r="N237" i="9"/>
  <c r="N236" i="9"/>
  <c r="N235" i="9"/>
  <c r="N239" i="9" l="1"/>
  <c r="I122" i="9"/>
  <c r="D122" i="9" s="1"/>
  <c r="F122" i="9" s="1"/>
  <c r="N123" i="9"/>
  <c r="P123" i="9" s="1"/>
  <c r="I123" i="9"/>
  <c r="F123" i="9"/>
  <c r="R123" i="9" l="1"/>
  <c r="D116" i="9"/>
  <c r="D115" i="9"/>
  <c r="J49" i="9"/>
  <c r="K49" i="9" s="1"/>
  <c r="K150" i="9" l="1"/>
  <c r="F151" i="9"/>
  <c r="F150" i="9"/>
  <c r="J25" i="9"/>
  <c r="F25" i="9"/>
  <c r="F227" i="9" l="1"/>
  <c r="F245" i="9"/>
  <c r="J335" i="9" l="1"/>
  <c r="D335" i="9" s="1"/>
  <c r="F335" i="9" s="1"/>
  <c r="F251" i="9" l="1"/>
  <c r="F252" i="9"/>
  <c r="F250" i="9"/>
  <c r="F254" i="9" s="1"/>
  <c r="H155" i="9"/>
  <c r="J144" i="9"/>
  <c r="D144" i="9" s="1"/>
  <c r="F144" i="9" s="1"/>
  <c r="J145" i="9"/>
  <c r="D145" i="9" s="1"/>
  <c r="F145" i="9" s="1"/>
  <c r="J143" i="9"/>
  <c r="D143" i="9" s="1"/>
  <c r="F143" i="9" s="1"/>
  <c r="F423" i="9" l="1"/>
  <c r="F267" i="9"/>
  <c r="F277" i="9" l="1"/>
  <c r="F212" i="9"/>
  <c r="F218" i="9" s="1"/>
  <c r="J307" i="9" l="1"/>
  <c r="J306" i="9"/>
  <c r="F308" i="9"/>
  <c r="F307" i="9"/>
  <c r="F306" i="9"/>
  <c r="F196" i="9"/>
  <c r="F367" i="9"/>
  <c r="F68" i="9"/>
  <c r="F383" i="9" l="1"/>
  <c r="F427" i="9" s="1"/>
  <c r="F116" i="9"/>
  <c r="F115" i="9"/>
  <c r="F74" i="9"/>
  <c r="F50" i="9"/>
  <c r="F43" i="9"/>
  <c r="F41" i="9"/>
  <c r="F37" i="9"/>
  <c r="F33" i="9"/>
  <c r="F184" i="9" l="1"/>
  <c r="F61" i="9" l="1"/>
  <c r="F60" i="9"/>
  <c r="F138" i="9"/>
  <c r="F29" i="9" l="1"/>
  <c r="L65" i="9"/>
  <c r="L13" i="9"/>
  <c r="O13" i="9" s="1"/>
  <c r="F56" i="9"/>
  <c r="F55" i="9"/>
  <c r="F54" i="9"/>
  <c r="K17" i="9"/>
  <c r="D17" i="9" s="1"/>
  <c r="D65" i="9" l="1"/>
  <c r="A68" i="10"/>
  <c r="F428" i="9" l="1"/>
  <c r="F272" i="9" l="1"/>
  <c r="A420" i="9"/>
  <c r="A421" i="9" s="1"/>
  <c r="A422" i="9" s="1"/>
  <c r="A423" i="9" s="1"/>
  <c r="A424" i="9" s="1"/>
  <c r="A425" i="9" s="1"/>
  <c r="A426" i="9" s="1"/>
  <c r="A427" i="9" s="1"/>
  <c r="A428" i="9" s="1"/>
  <c r="F105" i="9"/>
  <c r="F286" i="9" l="1"/>
  <c r="F424" i="9" s="1"/>
  <c r="F106" i="9"/>
  <c r="F192" i="9" l="1"/>
  <c r="F205" i="9" s="1"/>
  <c r="F421" i="9" l="1"/>
  <c r="F65" i="9"/>
  <c r="F21" i="9" l="1"/>
  <c r="F17" i="9" l="1"/>
  <c r="F13" i="9" l="1"/>
  <c r="F49" i="9"/>
  <c r="F155" i="9"/>
  <c r="F298" i="9"/>
  <c r="F299" i="9"/>
  <c r="F76" i="9" l="1"/>
  <c r="F419" i="9" s="1"/>
  <c r="H323" i="9" l="1"/>
  <c r="H325" i="9" s="1"/>
  <c r="F132" i="9"/>
  <c r="F157" i="9" s="1"/>
  <c r="F420" i="9" s="1"/>
  <c r="D323" i="9" l="1"/>
  <c r="F323" i="9" s="1"/>
  <c r="F422" i="9"/>
  <c r="F337" i="9" l="1"/>
  <c r="F425" i="9" s="1"/>
  <c r="F429" i="9" s="1"/>
  <c r="F430" i="9" l="1"/>
  <c r="F431" i="9" s="1"/>
  <c r="G431" i="9" s="1"/>
  <c r="G432" i="9" s="1"/>
</calcChain>
</file>

<file path=xl/sharedStrings.xml><?xml version="1.0" encoding="utf-8"?>
<sst xmlns="http://schemas.openxmlformats.org/spreadsheetml/2006/main" count="524" uniqueCount="378">
  <si>
    <t>* najamne troškove za posuđenu mehanizaciju, koju izvoditelj sam ne posjeduje, a potrebna mu je pri izvođenju radova,</t>
  </si>
  <si>
    <t>* čišćenje ugrađenih elemenata od žbuke,</t>
  </si>
  <si>
    <t>* sva ispitivanja materijal,</t>
  </si>
  <si>
    <t>ZIDARSKI RADOVI</t>
  </si>
  <si>
    <t>Radovi se moraju izvoditi prema podacima iz projektne dokumentacije kao i pridržavajući se “Pravilnika o tehničkim mjerama i uvjetima za izvođenje zidova zgrada”.</t>
  </si>
  <si>
    <t>Ugrađeni materijali moraju odgovarati važećim standardima, odnosno prema atestu proizvođača za materijale koji su van važećih standarda.</t>
  </si>
  <si>
    <t>Važećim standardima naročito moraju odgovarati:</t>
  </si>
  <si>
    <t>- puna glinena opeka, Važ stand. HRN.B.D1.011</t>
  </si>
  <si>
    <t>- šuplja opeka i blokovi, Važ. stand. HRN.B.D1.015</t>
  </si>
  <si>
    <t>- mort za žbukanje Važ. stand. HRN.U.M2.012</t>
  </si>
  <si>
    <t>- ljepenke Važ. stand. HRN.U.M3.226, Važ. stand. HRN.U.M3.230,</t>
  </si>
  <si>
    <t xml:space="preserve"> </t>
  </si>
  <si>
    <t xml:space="preserve">  Važ. stand. HRN.U.M3.231</t>
  </si>
  <si>
    <t>- bitumeni HRN.U.M3.244, HRN.U.M3.242</t>
  </si>
  <si>
    <t>Svi radovi trebaju se izvoditi prema opisu pojedine stavke, kvalitetno, te odgovarati namjeni i trajnosti kod korištenja objekta.</t>
  </si>
  <si>
    <t>Obračunavanje se vrši prema građevinskim normama, odnosno po jedinici mjere, kako je troškovnikom predviđeno.</t>
  </si>
  <si>
    <t>U cijenu stavaka uključen je sav materijal, rad, sve potrebne pomoćne skele za izvođenje radova, sve mjere osiguranja i zaštite radovi i ljudi.</t>
  </si>
  <si>
    <t>Kod svih stavaka koje su vezane uz obrtničke i instalaterske radove sve dogovore vršiti sa izvođačem predmetnih radova.</t>
  </si>
  <si>
    <t>LIČILAČKI RADOVI</t>
  </si>
  <si>
    <t>Kod izrade oplate predviđeno je podupiranje, uklještenje, te postava i skidanje iste. U cijenu ulazi vlaženje oplate prije betoniranja, kao i mazanje limenih kalupa. Po završetku betoniranja, sva se oplata nakon određenog vremena mora očistiti i sortirati</t>
  </si>
  <si>
    <t xml:space="preserve">Ukoliko je u ugovoreni termin izvršenja građevine uključen i zimski period, odnosno ljetni period, to se neće izvoditelju priznati nikakve naknade za rad pri niskoj odnosno visokoj temperaturi te zaštite konstrukcije od smrzavanja, vrućine i atmosferskih </t>
  </si>
  <si>
    <t>OPĆI UVJETI:</t>
  </si>
  <si>
    <t>m1</t>
  </si>
  <si>
    <t>* uređenje gradilišta po završetku svakog rada, sa otklanjanjem i odvozom svih odpadaka, šute, ostatka građevinskog materijala, inventura, pomoćnih građevina itd.</t>
  </si>
  <si>
    <t>Cijena nuđena po ovom troškovniku sadrži sve ove radove i ne može se na temelju istih povećavati.</t>
  </si>
  <si>
    <t>Taksa za gradsku deponiju obračunata je u jediničnoj cijeni rada.</t>
  </si>
  <si>
    <t>SVEUKUPNO 1:</t>
  </si>
  <si>
    <t>a</t>
  </si>
  <si>
    <t>b</t>
  </si>
  <si>
    <t>c</t>
  </si>
  <si>
    <t>SADRŽAJ:</t>
  </si>
  <si>
    <t>jedinica</t>
  </si>
  <si>
    <t>UKUPNO 5:</t>
  </si>
  <si>
    <t>REKAPITULACIJA   RADOVA</t>
  </si>
  <si>
    <t>RUŠENJA, DEMONTAŽE I PROBIJANJA</t>
  </si>
  <si>
    <t>+ PDV 25%</t>
  </si>
  <si>
    <t>LIMARSKI RADOVI</t>
  </si>
  <si>
    <t>Kod zidanja i žbukanja izvođač se mora pridržavati “Pravilnika o tehničkim mjerama i uvjetima za izvođenje zidova zgrada” kao i važećih obaveznih standarda, koji se odnose na radove pri zidanju i žbukanju.</t>
  </si>
  <si>
    <t>Ugrađeni materijali moraju po kakvoći odgovarati važećim tehničkim propisima, a posebno slijedećim standardima:</t>
  </si>
  <si>
    <t>- cement Važ. stand. HRN.B.C1.011</t>
  </si>
  <si>
    <t>- pijesak Važ. stand. HRN.U.M2.010 - stavka 4.2.</t>
  </si>
  <si>
    <t>- vapno Važ. stand. HRN.B.C1.020</t>
  </si>
  <si>
    <t>Čišćenje</t>
  </si>
  <si>
    <t>UKUPNO:</t>
  </si>
  <si>
    <t>Kontrola mjera</t>
  </si>
  <si>
    <t>Izvoditelj je dužan sve mjere provjeriti u naravi odnosno na licu mjesta, bez posebne naplate istog.</t>
  </si>
  <si>
    <t>Za vrijeme zime izvoditelj ima građevinu zaštititi te se svi eventualno smrznuti dijelovi istoga imaju otkloniti i izvesti ponovno bez bilo kakve naplate. Ukoliko je temperatura niža od temperature pri kojoj je dozvoljen dotični rad, a investitor traži da se radi, izvoditelj ima pravo zaračunati naknadu po normi 6006, ali u tom slučaju izvoditelj snosi punu odgovornost za ispravnost i kvalitetu rada.</t>
  </si>
  <si>
    <t>Investitor:</t>
  </si>
  <si>
    <t>Projektanti:</t>
  </si>
  <si>
    <t>Vlasta Lendler - Adamec, dipl.ing.arh.</t>
  </si>
  <si>
    <t>Tatjana Basar, dipl.ing.arh.</t>
  </si>
  <si>
    <t>TROŠKOVNIK POTREBNIH RADOVA</t>
  </si>
  <si>
    <t>kom</t>
  </si>
  <si>
    <t>SVEUKUPNO:</t>
  </si>
  <si>
    <t>RED. BROJ</t>
  </si>
  <si>
    <t>OPIS STAVKE</t>
  </si>
  <si>
    <t>KOLIČINA</t>
  </si>
  <si>
    <t>CIJENA</t>
  </si>
  <si>
    <t>jedinična</t>
  </si>
  <si>
    <t>ukupna</t>
  </si>
  <si>
    <t>m3</t>
  </si>
  <si>
    <t>m2</t>
  </si>
  <si>
    <t>OPĆI OPIS UZ TROŠKOVNIK</t>
  </si>
  <si>
    <t>Sve radove izvesti od kvalitetnog materijala prema opisu, detaljima, pismenim naređenjima, ali sve u okviru ponuđene jedinične cijene. Sve štete učinjene prigodom rada vlastitim ili tuđim radovima imaju se ukloniti na račun počinitelja.</t>
  </si>
  <si>
    <t>Svi nekvalitetni radovi imaju se otkloniti i zamjeniti ispravnim, bez bilo kakve odštete od strane investitora.</t>
  </si>
  <si>
    <t>Ako opis koje stavke dovodi izvoditelja u sumnju o načinu izvedbe, treba pravovremeno prije predaje ponude tražiti objašnjenje od projektanta.</t>
  </si>
  <si>
    <t>Ukoliko investitor odluči da neki rad ne izvodi, izvođač nema pravo na odštetu ako ga je investitor pravodobno obavijestio.</t>
  </si>
  <si>
    <t>Sve više radnje koje neće biti na taj način utvrđene  neće se moći priznati u obračunu. Jedinična cijena sadrži sve ono nabrojano kod opisa pojedine grupe radova te se na taj način vrši i obračun istih.</t>
  </si>
  <si>
    <t>Jedinične cijene primjenjivat će se na izvedene količine bez obzira u kojem postotku iste odstupaju od količine u troškovniku.</t>
  </si>
  <si>
    <t>Izvedeni radovi moraju u cijelosti odgovarati opisu troškovnika, a u tu svrhu investitor ima pravo od izvoditelja tražiti prije početka radova uzorke, koji se čuvaju u upravi gradilišta te izvedeni radovi moraju istima u cijelosti odgovarati.</t>
  </si>
  <si>
    <t>Sve mjere u planovima provjeriti u naravi.</t>
  </si>
  <si>
    <t>Svu kontrolu vršiti bez posebne naplate.</t>
  </si>
  <si>
    <t>Jediničnom cijenom treba obuhvatiti sve elemente navedene kako slijedi:</t>
  </si>
  <si>
    <t>Materijal</t>
  </si>
  <si>
    <t>Pod cijenom materijala podrazumjeva se dobavna cijena svih materijala koji sudjeluju u radnom procesu kao osnovni materijal tako i materijali koji ne spadaju u finalni produkt već su samo kao pomoćni.</t>
  </si>
  <si>
    <t>U cijenu je uključena i cijena transportnih troškova bez obzira na prijevozno sredstvo sa svim prijenosima, utovarima i istovarima te uskladištenje i čuvanje na gradilištu od uništenja (prebacivanje, zaštita i sl.).</t>
  </si>
  <si>
    <t>U cijenu je također uračunato i davanje potrebnih uzoraka kod izvjesnih vrsta materijala.</t>
  </si>
  <si>
    <t>Rad</t>
  </si>
  <si>
    <t>U kalkulaciju rada treba uključiti sav rad, kako glavni, tako i pomoćni te sav unutarnji transport. Ujedno treba uključiti i rad oko zaštite gotovih konstrukcija i dijelova objekta od štetnog atmosferskog utjecaja vrućine, hladnoće i sl.</t>
  </si>
  <si>
    <t>Skele</t>
  </si>
  <si>
    <t>Sve vrste radnih skela bez obzira na visinu ulaze u jediničnu cijenu dotičnog rada, uključivo i fasadnu skelu bez obzira na visinu. Skela mora biti na vrijeme postavljena, te propisno zaštićena ogradom.</t>
  </si>
  <si>
    <t>Oplate</t>
  </si>
  <si>
    <t>Izmjere</t>
  </si>
  <si>
    <t>Ukoliko nije u pojedinoj stavci dat način rada, ima se u svemu pridržavati propisa za pojedinu vrstu rada ili prosječnih normi u graditeljstvu.</t>
  </si>
  <si>
    <t>Zimski i ljetni rad</t>
  </si>
  <si>
    <t>Na jediničnu cijenu radne snage izvoditelj ima pravo zaračunati faktor prema postojećim propisima i privrednim instrumentima na osnovu zakonskih propisa.</t>
  </si>
  <si>
    <t>Povrh toga izvoditelj ima faktorom obuhvatiti i slijedeće radove, koji se neće posebno platiti, bilo kao stavka troškovnika, bilo kao naknadni rad i to:</t>
  </si>
  <si>
    <t>* kompletnu režiju gradilišta, uključujući dizalice, mostove, mehanizaciju i sl.</t>
  </si>
  <si>
    <t>Jednakovrijedan proizvod:</t>
  </si>
  <si>
    <t>JU NP PLITVIČKA JEZERA</t>
  </si>
  <si>
    <t>Plitvička Jezera bb, Plitvička Jezera</t>
  </si>
  <si>
    <t>JU NP PLITVIČKA GRABOVAC</t>
  </si>
  <si>
    <t xml:space="preserve">Uklanjanje zemlje iz žardinjera </t>
  </si>
  <si>
    <t>Radovi na čišćenju prostora tijekom gradnje kao i završno čišćenje. Završno je čišćenje nakon izvođenja svih radova, a prije primopredaje objekta, sa detaljnim pranjem i čišćenjem svih pripadajućih vanjskih površina.</t>
  </si>
  <si>
    <t>terasa</t>
  </si>
  <si>
    <t>Suradnik:</t>
  </si>
  <si>
    <t>TEHNIČKI OPIS</t>
  </si>
  <si>
    <t>Hotel je građen 70-tih godina prošlog stoljeća. U Domovinskom je ratu znatno oštećen, nakon rata je obnovljen i u intenzivnoj je turističkoj funkciji.</t>
  </si>
  <si>
    <t>Predviđeni su slijedeći radovi:</t>
  </si>
  <si>
    <t>* uklanjanje ogradnih betonskih žardinjera sa podlogom</t>
  </si>
  <si>
    <t>FOTODOKUMENTACIJA POSTOJEĆEG STANJA</t>
  </si>
  <si>
    <t>Izvoditelj radova je dužan prije početka radova kontrolirati kote postojećeg poda u odnosu na relativnu kotu kod ulaza i AB podnih ploča. Ukoliko se ukažu eventualne nejednakosti između projekta i stanja na terenu, izvoditelj je dužan pravovremeno o tome obavijestiti nadzornog inženjera.</t>
  </si>
  <si>
    <t>Eventualne izmjene materijala, te načina izvedbe tijekom građenja moraju se izvršiti isključivo pismenim dogovorom sa projektantom i nadzornim inženjerom.</t>
  </si>
  <si>
    <t>Predviđeno je uklanjanje podnih obloga kamenih ploča  zajedno sa podlogom, do AB stropne ploče.</t>
  </si>
  <si>
    <t>Ukoliko nije drukčije opisano stavkom, u cijeni svake stavke demontaže, rušenja i uklanjanja je i odvoz na gradsku deponiju udaljenu do 20km.</t>
  </si>
  <si>
    <t>Zemlju izvaditi iz žardinjera,  te ju deponirati u krugu hotelskog terena, sve u dogovoru sa investitorom.</t>
  </si>
  <si>
    <t xml:space="preserve">Uklanjanje betonskih žardinjera </t>
  </si>
  <si>
    <t>Uklanjanje sokla</t>
  </si>
  <si>
    <t>Kamen se uklanja i sa horizontala i vertikala betonskih "jastučića" svjetiljki.</t>
  </si>
  <si>
    <t>Otucanje postojeće žbuke</t>
  </si>
  <si>
    <t>U cijeni je i odvoz otpadnog materijala na deponiju.</t>
  </si>
  <si>
    <t>Točnu količinu žbuke koja se otuca odrediti sa nadzornim inženjerom, što će se u konačnici i priznati pri obračunu građevinskom knjigom.</t>
  </si>
  <si>
    <t>Obračun po m2 tlocrtne površine mjereno od zida do zida sa svim predviđenim slojevima i fazama rada.</t>
  </si>
  <si>
    <t>Bojenje fasade fasadnom bojom</t>
  </si>
  <si>
    <t>sokl terase visine 15cm</t>
  </si>
  <si>
    <t>Obavezna izmjera na licu mjesta!</t>
  </si>
  <si>
    <t>Na sve što nije obuhvaćeno, navedeno i opisano u troškovničkim stavkama smatra se da se primjenjuju odgovarajući važeći normativi i standardi za pojedine vrste radova</t>
  </si>
  <si>
    <t>m</t>
  </si>
  <si>
    <t>cementna glazura</t>
  </si>
  <si>
    <t>BRAVARSKI RADOVI</t>
  </si>
  <si>
    <t>OBAVEZNO UZETI MJERE NA LICU MJESTA!</t>
  </si>
  <si>
    <t>vertikale</t>
  </si>
  <si>
    <t>rezanje cca1/3 visine i obrada fuga Mapeband trakom ili jednakovrijednim proizvodom.</t>
  </si>
  <si>
    <t>ELEKTRIČARSKI RADOVI</t>
  </si>
  <si>
    <t>UKUPNO 6:</t>
  </si>
  <si>
    <t>Obračun po m2 izvedenih površina. U cijeni: sva rezanja, pripasivanja i bušenja pločica.</t>
  </si>
  <si>
    <t>UKUPNO 7:</t>
  </si>
  <si>
    <t>UKUPNO 8:</t>
  </si>
  <si>
    <t>TROŠKOVNIK GRAĐEVINSKO OBRTNIČKIH RADOVA</t>
  </si>
  <si>
    <t>NACRTI</t>
  </si>
  <si>
    <t>SNIMAK POSTOJEĆEG STANJA</t>
  </si>
  <si>
    <t>PROJEKTNO RJEŠENJE</t>
  </si>
  <si>
    <t>komp</t>
  </si>
  <si>
    <t>Ispitivanje el.instalacije sa izdavanjem ispitnih protokola, zaštita od indirektnog dodira, otpor izolacije, otpor uzemljenja, galvanske veze</t>
  </si>
  <si>
    <t>_1:100</t>
  </si>
  <si>
    <t>Građevinsko i konstruktivno stanje terase i ulaza je vrlo dobro, no protekom vremena od zadnje sanacije i izloženosti klimatskim utjecajima, potrebna je sanacija, koja je i predmet ovog projekta.</t>
  </si>
  <si>
    <t>Uklanjanje podnih kamenih ploča</t>
  </si>
  <si>
    <t>horizontale</t>
  </si>
  <si>
    <t>podesti</t>
  </si>
  <si>
    <t>Uklanjanje ogradnog zida terase</t>
  </si>
  <si>
    <t>Uklanjanje kamene obloge na zidovima</t>
  </si>
  <si>
    <r>
      <t xml:space="preserve">Uklanjanje ogradnog zida od opeke debljine 20cm, visine 80cm. U cijeni stavke i demontaža rukohvata iz šupljeg čeličnog okruglog profila </t>
    </r>
    <r>
      <rPr>
        <sz val="10"/>
        <rFont val="Calibri"/>
        <family val="2"/>
        <charset val="238"/>
      </rPr>
      <t>Ø</t>
    </r>
    <r>
      <rPr>
        <sz val="10"/>
        <rFont val="Arial"/>
        <family val="2"/>
        <charset val="238"/>
      </rPr>
      <t>5cm, kao na slici desno.</t>
    </r>
  </si>
  <si>
    <t>Uklanjanje betonskih žardinjera dimenzija 400x80x90cm.</t>
  </si>
  <si>
    <t>Demontaža rampe za invalide</t>
  </si>
  <si>
    <t>Uklanjanje sokla od kamenih ploča na terasi, h=cca16cm.</t>
  </si>
  <si>
    <t>Cementna glazura na ulaznom podestu, rampi za invalide i terasi</t>
  </si>
  <si>
    <t>Izvesti dilatiranje ploče terase u polja veličine do 25m2 (prema shemi, dilatacije se moraju poklapati sa dilatacijama keramičkih pločica). Dva dana nakon betoniranja podlogu zarezati 3cm. Nakon što beton postigne vlažnost &lt;5% reške ispuniti trajno elastičnim kitom.</t>
  </si>
  <si>
    <t>Žbukanje vanjskih zidova - zidarski popravci</t>
  </si>
  <si>
    <t>horizontalne površine</t>
  </si>
  <si>
    <t>vertikalne površine</t>
  </si>
  <si>
    <t>FASADERSKI  RADOVI</t>
  </si>
  <si>
    <t>Opći uvjeti:</t>
  </si>
  <si>
    <t>Radovi se izvode prema podacima iz projektne dokumentacije i prema "Tehničkim uvjetima za izvođenje fasaderskih radova HRN u F.2.010. te "Pravilnika o tehničkim mjerama i uvjetima za završne radove u zgradarstvu (Sl. list br. 49/70), te Normativi.</t>
  </si>
  <si>
    <t>Za izvedbu radova upotrijebiti materijale koji odgovaraju standardima, odnosno kod materijala van važećih standarda prema atestima proizvođača. Ovim radovima obuhvaćena je obrada vanjskih površina objekta sa izvedbom završne obrade zidova.</t>
  </si>
  <si>
    <t>Standardi rada GN 421</t>
  </si>
  <si>
    <t>Prije nanošenja slojeva sve eventualne žice (za oplatu greda ili stupova) odstraniti, kako bi se izbjeglo prenošenje korozije na završni sloj a samim time i fleke na fasadi.</t>
  </si>
  <si>
    <t>Sve izvedene površine moraju biti potpuno ravne, vertikalne, gdje je potrebno horizontalne, kose ili okrugle.</t>
  </si>
  <si>
    <t>Profili ili kutevi moraju biti sa oštrim rubovima izrađeni točno prema predviđenom obliku.</t>
  </si>
  <si>
    <t>Pored izrade osnovnog sloja (grunda) i završnog površinskog sloja, obuhvaća i slijedeće operacije:</t>
  </si>
  <si>
    <r>
      <t>a)</t>
    </r>
    <r>
      <rPr>
        <sz val="10"/>
        <rFont val="Times New Roman"/>
        <family val="1"/>
      </rPr>
      <t> </t>
    </r>
    <r>
      <rPr>
        <sz val="10"/>
        <rFont val="Arial"/>
        <family val="2"/>
      </rPr>
      <t>spravljanje mješavina, spravljanje plemenitog morta, potrebne radove oko tvornički pripremljenog plemenitog morta;</t>
    </r>
  </si>
  <si>
    <t>b) sva krpljenja sa limarijom, bravarijom, skelarima i na sastavu sa drugim materijalom;</t>
  </si>
  <si>
    <r>
      <t>c)</t>
    </r>
    <r>
      <rPr>
        <sz val="10"/>
        <rFont val="Times New Roman"/>
        <family val="1"/>
      </rPr>
      <t> </t>
    </r>
    <r>
      <rPr>
        <sz val="10"/>
        <rFont val="Arial"/>
        <family val="2"/>
      </rPr>
      <t>prijenos materijala na 30m1 do koturače, dizanje koturačom do 20m1 visine i prijenos po skeli na 10m1;</t>
    </r>
  </si>
  <si>
    <r>
      <t>d)</t>
    </r>
    <r>
      <rPr>
        <sz val="10"/>
        <rFont val="Times New Roman"/>
        <family val="1"/>
      </rPr>
      <t> </t>
    </r>
    <r>
      <rPr>
        <sz val="10"/>
        <rFont val="Arial"/>
        <family val="2"/>
      </rPr>
      <t>svi pomoćni radovi potrebni za kompletno završene pozicije, kao što su postavljanje i premještanje korita, dodavanje alata, končanje fasade, namještanja vođica i sl.</t>
    </r>
  </si>
  <si>
    <t>Obračun radova vrši se prema važećim propisima. Za sva bojenja boja se određuje u dogovoru sa projektantom. Izvedba probnih uzoraka također je uključena u cijenu stavke bez posebnih naknada.</t>
  </si>
  <si>
    <t>Prije narudžbe materijala obveza je izvođača provjeriti količine iz projekta.</t>
  </si>
  <si>
    <t>U cijenu stavke uključen je sav rad, materijal i sve potrebne skele i osiguranja.</t>
  </si>
  <si>
    <t>Napomena:</t>
  </si>
  <si>
    <t>Prije završetka obrade pročelja obavezno postaviti sve elektro i druge vodove.</t>
  </si>
  <si>
    <t>Fasadna skela</t>
  </si>
  <si>
    <t>Skela se osigurava od prevrtanja sidrenjem u zgradu. Mora se uzemljiti i sa vanjske strane postaviti zaštitnu tkaninu, što je sve uključeno u cijenu.</t>
  </si>
  <si>
    <t>Demontaža rasvjetnih stupova</t>
  </si>
  <si>
    <t>Demontaža vanjskih rasvjetnih tijela sa pročelja uz deponiranje na mjestu koje odredi investitor. Rasvjetni stup do visine cca3,50m. Oblik stupa prikazan je na slici desno.</t>
  </si>
  <si>
    <t>Demontaža telefonske govornice</t>
  </si>
  <si>
    <t>Demontaža elemenata na pročelju</t>
  </si>
  <si>
    <t>ploča sa oznakom hotela veličine cca200x80cm</t>
  </si>
  <si>
    <t>manje ploče sa oznakama</t>
  </si>
  <si>
    <t>povišeni "jastučići" rasvjetnih tijela 50*50*7cm</t>
  </si>
  <si>
    <t>podne površine</t>
  </si>
  <si>
    <t>Izrada cementne glazure debljine 3-5cm na gazištima i podestima vanjskog stubišta kao podloga za keramiku. Gazišta i podesti širine 3,0m.</t>
  </si>
  <si>
    <t>Glazura se izvodi samo ako je potrebno, zbog neravnina nakon uklanjanja, sve u dogovoru i uz odobrenje nadzornog inženjera.</t>
  </si>
  <si>
    <t>gazišta</t>
  </si>
  <si>
    <t>Demontaža otirača za noge</t>
  </si>
  <si>
    <t>Otirač se postavlja u inox okvir L-35/30/4mm. Prije narudžbe dogovoriti sa projektantima detalje tipa otirača. U jed. cijeni materijal, rad, transport, ugradba okvira sa sidrom za učvršćenje (vijcima učvrstiti) u betonsku podlogu.</t>
  </si>
  <si>
    <t>DOBAVE I UGRADBE</t>
  </si>
  <si>
    <t>Demontaža otirača za noge dimenzija 210x110cm ispred ulaznih vratiju, upuštenog u podnu ploču.</t>
  </si>
  <si>
    <t>Obračun po m1 sa svim nabrojenim radnjama.</t>
  </si>
  <si>
    <t>Uklanjanje postojeće boje brušenjem, antikorozivni premaz, te lakiranje u min 2 sloja postojećeg čeličnog nosača rukohvata stubišta. Nosač ruhvata širine 10cm, sa distancerima duljine 22cm postavljenih na razmaku cca60cm. Oblik nosača prikazan je na slici desno.</t>
  </si>
  <si>
    <t>Bojenje postojećeg rukohvata ograde stubišta. Rukohvat presjeka cca15x6cm. Stavka uključuje uklanjanje postojeće boje brušenjem, te završnu obradu lazurnim premazom i lakiranjem (2+1 sloj).</t>
  </si>
  <si>
    <r>
      <t xml:space="preserve">Uklanjanje postojeće boje brušenjem, antikorozivni premaz, te lakiranje u min 2 sloja postojeće ograde rampe za invalide. Ograda iz šupljih čeličnih okruglih profila, visine cca100cm. Stupovi iz profila </t>
    </r>
    <r>
      <rPr>
        <sz val="10"/>
        <rFont val="Calibri"/>
        <family val="2"/>
        <charset val="238"/>
      </rPr>
      <t>Ø</t>
    </r>
    <r>
      <rPr>
        <sz val="10"/>
        <rFont val="Arial"/>
        <family val="2"/>
        <charset val="238"/>
      </rPr>
      <t>5cm na razmaku cca160cm, gornja horizontalne prečke Ø5cm i srednje prečka  Ø3cm. Oblik ograde prikazan je na slici desno.</t>
    </r>
  </si>
  <si>
    <t>Marko Špelić, struč.spec.ing.aedif.</t>
  </si>
  <si>
    <t>Dobava i nasipavanje malča - usitnjene kore drveta (borova kora) u debljini 10cm na sloju na nosivom sloju od drobljenog kamenog materijala uvaljanom na min. Ms=60 MN/m2, debljine 20,0cm.</t>
  </si>
  <si>
    <t>malč u debljini 10cm</t>
  </si>
  <si>
    <t>iskop zemljanog materijala u debljini 30cm</t>
  </si>
  <si>
    <t>nasip drobljenca u debljini 20cm</t>
  </si>
  <si>
    <t>Boja po izboru projektanta. Obračun po m1 sa svim nabrojenim radnjama.</t>
  </si>
  <si>
    <t>Otirač za noge</t>
  </si>
  <si>
    <t xml:space="preserve">Dobava i postava gumenog otirača "3M Entrap" bez poleđine veličine 210x110cm ispred ulaznih vratiju, upušten u podnu ploču tako da se omogući otvaranje vratiju - postavljen u ravninu sa keramičkim pločicama. </t>
  </si>
  <si>
    <t>KAMENARSKI RADOVI</t>
  </si>
  <si>
    <t>Vanjsko stubište</t>
  </si>
  <si>
    <t>a) Čelične tetive</t>
  </si>
  <si>
    <t>Sve antikorozivno zaštićeno i dvostruko bojano i lakirano.</t>
  </si>
  <si>
    <t>b) Drvena gazišta</t>
  </si>
  <si>
    <t>Nastupne plohe se montiraju na čelične nosače stubišta, uz učvršćenje vijcima.</t>
  </si>
  <si>
    <t>U cijeni stavke svi potrebni vijci i spojna sredstva. Sve dimenzije provjeriti na licu mjesta prije početka izrade.</t>
  </si>
  <si>
    <t>Obračun po komadu ugrađenog stubišta sa svim nabrojennim elementima.</t>
  </si>
  <si>
    <t>Stube savladavaju visinsku razliku 90cm.</t>
  </si>
  <si>
    <t>Stubište: 1 krak: 5 x š=33   6 x v=15</t>
  </si>
  <si>
    <t xml:space="preserve">Dobava, izrada i montaža vanjskog čeličnog stubišta, koje se sastoji od 2 čelične tetive na koje se preko spojnih ploča postavljaju drvene nastupne plohe. </t>
  </si>
  <si>
    <t>U stavci je uključen sav potrošni i pričvrsni materijal.</t>
  </si>
  <si>
    <t>Dobava, izrada i montaža nastupnih ploha stubišta, dimenzija 115x33x5cm, iz drva hrasta II. klase.</t>
  </si>
  <si>
    <t>Uklanjanje postojeće ograde</t>
  </si>
  <si>
    <t>Rezanje i uklanjanje horizontalnih dijelova jednog segmenta postojeće ograde zbog postave novog stubišta.</t>
  </si>
  <si>
    <t>Horizontalni elementi su: 
DRVENI RUKOHVAT fi50mm, sa sidrenom kontinuiranom pločicom 50*0,6mm varenom za vertikale
ISPUNA: 6 cijevi fi20mm, plastificirani čelični profili</t>
  </si>
  <si>
    <t>U cijeni stavke obrada vertikalnih nosača nakon rezanja, te antikorozivna zaštita, dvostruko bojanje i lakiranje.</t>
  </si>
  <si>
    <t>komplet</t>
  </si>
  <si>
    <t>Izrada, doprema i ugradba ograde stubišta. VERTIKALE VISINE 127cm OD METALNIH  PROFILA TRAPEZNOG PRESJEKA, ŠIRINE 6-8cm, DEBLJINE 15mm, PLASTIFICIRANIH U METALIK ANTRACIT. Vertikale se varenjem (bočno) učvršćuju u kose čelične nosače stubišta, na razmaku cca100cm. RUKOHVAT je DRVENI fi50mm, sidrenom kontinuiranom pločicom 50*0,6mm varen za vertikale, ISPUNA 6 CIJEVI fi20mm, plastificirani čelični profili.</t>
  </si>
  <si>
    <t>UKUPNO 9:</t>
  </si>
  <si>
    <t>Glazura na stubištima</t>
  </si>
  <si>
    <t>UREĐENJE ULAZA I MALE TERASE HOTELA GRABOVAC</t>
  </si>
  <si>
    <t>T.D. 04/17</t>
  </si>
  <si>
    <t>Prokuristica:</t>
  </si>
  <si>
    <t>Predmet ovog tehničke dokumentacije je uređenje ulaza i male terase restorana Hotela Grabovac, u vlasništvu Javne ustanove Nacionalni parki Pltivička jezera. Hotel se nalazi u Grabovcu, na k.č. 154/15, k.o. Grabovac. Smješten je uz D1, glavni prometni pravac Karlovac-Plitvička jezera.</t>
  </si>
  <si>
    <t xml:space="preserve">Ulazni prostor nalazi se na sjeveroistoku zgrade,a terasa na jugoistoku. </t>
  </si>
  <si>
    <t>* uklanjanje zidne obloge na zidovima stubišta (kamene ploče) sa svim slojevima do opeke ili armiranog betona</t>
  </si>
  <si>
    <t>* uklanjanje ogradnih zidova terase</t>
  </si>
  <si>
    <t>* uklanjanje postojećih rasvjetnih tijela na terasi, te postava novih uz izvedbu uzemljenja</t>
  </si>
  <si>
    <t>* izvedba nove limarije (okapni limovi terase)</t>
  </si>
  <si>
    <t>* izvedba novih kamenih klupčica na ogradama stubišta</t>
  </si>
  <si>
    <t>* izvedba nove cementne glazure u padu te nove obloge visokokvalitetnim protukliznim i na smrzavanje otpornim keramičkim pločicama</t>
  </si>
  <si>
    <t>* bojenje postojeće fasade i rukohvata</t>
  </si>
  <si>
    <t>Uklanjanje dijela AB podne ploče</t>
  </si>
  <si>
    <t>Uklanjanje istaka AB podne ploče u debljini 20cm.</t>
  </si>
  <si>
    <t>TLOCRT ULAZA I TERASE</t>
  </si>
  <si>
    <t>DETALJ I 3D PRIKAZI</t>
  </si>
  <si>
    <t>Betoniranje temelja montažnog stubišta</t>
  </si>
  <si>
    <t>Betoniranje temelja montažnog stubišta betonom C16/20 (MB-25). Širina temelja 40cm, a visina 80cm. Duljina 115cm. Temelji se izvode u zemlji, oplata nije potrebna.</t>
  </si>
  <si>
    <t>U cijeni je i odvoz i iskop zemljanog materijala te odvoz na deponiju.</t>
  </si>
  <si>
    <t>iskop zemljanog materijala</t>
  </si>
  <si>
    <t>betoniranje temelja</t>
  </si>
  <si>
    <t>Ophod oko terase i stubišta - malčiranje</t>
  </si>
  <si>
    <t>_1:25</t>
  </si>
  <si>
    <t>* uklanjanje podne obloge (nepravilne kamene ploče) sa svim slojevima do AB ploče, te uklanjanje sokla od istog kamena</t>
  </si>
  <si>
    <t>* žbukanje i izvedba završnog dekorativnog sloja (teraplasta) na zidovima stubišta</t>
  </si>
  <si>
    <t>* dobava i postava tende sa pripadajućom rasvjetom i grijanjem na maloj terasi</t>
  </si>
  <si>
    <t>* izvedba novog montažnog stubišta u jugoistočnom dijelu velike terase</t>
  </si>
  <si>
    <t>Pažljiva demontaža i ponovna montaža (nakon završetka radova) rampe za invalide na stubištu. U dogovoru sa ivestitorom rampu pohraniti na suho i sigurno mjestu. Prije ponovne postave rampu je potrebno očistiti, te podmazati sve pokretne dijelove.</t>
  </si>
  <si>
    <t>Demontaža telefonske govornice, deponiranje na mjestu koje odredi investitor te ponovna montaža na drugom mjestu, također prema odluci investitora i uz suglasnost i dogovor sa nadležnom telekom službom.</t>
  </si>
  <si>
    <t>Uklanjanje podnih kamenih kamenih ploča na ulaznom podestu, rampi za invalide i terasi. Nepravilne kamene ploče uklanjaju se zajedno sa podlogom, do AB ploče. Pretpostavljeni sloj je cementna glazura debljine 5-20cm.</t>
  </si>
  <si>
    <t>3D</t>
  </si>
  <si>
    <t>Hidroizolacija glazure, ispod keramike</t>
  </si>
  <si>
    <t>Izvedba dvokomponentne polimercementne hidroizolacije jedinstvenog sistema kao npr. MAPEI ili jednakovrijedna.</t>
  </si>
  <si>
    <t xml:space="preserve">Hidroizolacija se izvodi polimercementnim hidroizolacijskim mortom MAPELASTIC u 2 sloja ukupne debljine min. 2 mm, s tim da se u prvi sloj utisne mrežica od alkalno otpornih staklenih vlakana veličine okna 4 x 4,5mm, MAPENET 150. Na mjestima dilatacijskih fuga, spojeva između vodoravnih i okomitih površina te odvoda, potrebno je ugraditi gumiranu poliestersku traku s alkalno otpornim filcem, kutne elemente i manžete, MAPEBAND. Trake se međusobno lijepe ljepilom ADESILEX T SUPER. 
Prosječna potrošnja MAPELASTIC-a je:
1. sloj - 1,7 kg/m2 za 1mm debljine
2. sloj - utroška 1,7 kg/m2 za 1mm debljine
ukupno 3,4 kg/m2. </t>
  </si>
  <si>
    <t>horizontalna hidroizolacija</t>
  </si>
  <si>
    <t>vertikalna h=15cm</t>
  </si>
  <si>
    <t xml:space="preserve">Prije postave potrebno je očistiti betonsku podlogu od pijeska i prašine. Obračun po m2 tlocrtne površine bez posebnog dodatka za rad u dvije etape.  </t>
  </si>
  <si>
    <t>keramika</t>
  </si>
  <si>
    <t>Zidarski popravci dijela zida sa uklonjenom žbukom. Materijal produžna žbuka M-10.</t>
  </si>
  <si>
    <t>U jed. cijeni materijal, fugiranje, reparatur kitovi, gletanje "glet" kitom i pomoćna skela.</t>
  </si>
  <si>
    <t>Širina ophoda 80cm. Stavka uključuje i iskop zemljanog materijala u debljini 30cm. Zemljani materijal deponirati u blizini hitela u dogovoru sa investitorom zbog eventualne naknadne ugradnje na drugom mjestu.</t>
  </si>
  <si>
    <t>vertikale (26 visina x 3,0m + 3 visine x 4,30m)</t>
  </si>
  <si>
    <t>horizontale (22 širine x 3,0m + 2 širine x 4,30m)</t>
  </si>
  <si>
    <t>Stavka uključuje završni premaz uljem za vanjsku upotrebu (na bazi prirodnih ulja za zaštitu i njegu vanjskih drvenih površina). Prije nanošenja ulja, drvo mora biti suho i dobro izbrušeno. Ulje nanositi krpom, kistom ili valjkom u izdašnoj količini. Drvo je dobro zaštićeno onda kada ne upija više ulja.</t>
  </si>
  <si>
    <t>fi30</t>
  </si>
  <si>
    <t>l</t>
  </si>
  <si>
    <t>n</t>
  </si>
  <si>
    <t>težina</t>
  </si>
  <si>
    <t>ukupno</t>
  </si>
  <si>
    <t>strane</t>
  </si>
  <si>
    <t>1x80mm</t>
  </si>
  <si>
    <t>1,2x21mm</t>
  </si>
  <si>
    <t>ispune</t>
  </si>
  <si>
    <t>spojne</t>
  </si>
  <si>
    <t>nosači</t>
  </si>
  <si>
    <t>Na čelične nosače iz šupljih pravokutnih čeličnih profila 120x60x5mm vare se spojne ploče iz čeličnog lima debljine 12mm za postavu drvenih gazišta (jedan nosač - 5 pločica).</t>
  </si>
  <si>
    <t>120x60x5</t>
  </si>
  <si>
    <t>Težina svih čeličnih dijelova je cca95kg.</t>
  </si>
  <si>
    <t>Ograda stubišta (izvesti identično postojećoj)</t>
  </si>
  <si>
    <r>
      <t xml:space="preserve">drveni rukohvat </t>
    </r>
    <r>
      <rPr>
        <sz val="10"/>
        <rFont val="Calibri"/>
        <family val="2"/>
        <charset val="238"/>
      </rPr>
      <t>Ø</t>
    </r>
    <r>
      <rPr>
        <sz val="10"/>
        <rFont val="Arial"/>
        <family val="2"/>
        <charset val="238"/>
      </rPr>
      <t>50mm duljine 183cm</t>
    </r>
  </si>
  <si>
    <t>čelične ispune Ø30mm, duljine 144cm</t>
  </si>
  <si>
    <t>cijena po m</t>
  </si>
  <si>
    <t>Bojenje postojeće ČN ograde rampe za invalide</t>
  </si>
  <si>
    <t>Bojenje postojećeg ČN nosača rukohvata ograde stubišta</t>
  </si>
  <si>
    <t>Bojenje postojećeg drvenog rukohvata ograde stubišta</t>
  </si>
  <si>
    <t>Klupčice ograde</t>
  </si>
  <si>
    <t xml:space="preserve">Izrada podloge poda terase za postavljanje keramike iz cementne glazure (estriha) M-10 u padu 1%, debljine 4-10cm (ovisno o debljini postojećih slojeva) armirane armaturnom Q mrežom 5-5-200-200mm uračunatom u jediničnu cijenu. Gornja površina glazure iznivelirana, zaribana i treba zadovoljiti uvjetima za polaganje keramike.  </t>
  </si>
  <si>
    <t>Žbukanje zidova vanjskog stubišta</t>
  </si>
  <si>
    <t>Pokrovni okapni lim ruba terase</t>
  </si>
  <si>
    <t>Tenda nad terasom</t>
  </si>
  <si>
    <t>Platno tende visokokvalitetno u svjetlim bojama, prema odabiru projektanta i investitora.</t>
  </si>
  <si>
    <t>Dodatna oprema tende:
- elektroničko upravljanje otvaranjem i zatvaranjem
- noćna rasvjeta tende sa grijanjem sa mogućnošću zakretanja</t>
  </si>
  <si>
    <t>Stavka obuhvaća i spajanje na uzemljenje i električnu energiju.</t>
  </si>
  <si>
    <t>Nosiva su konstrukcija tende čelični profili, antikorozivno zaštićeni i plastificirani, sidreni u AB podnu ploču terase.</t>
  </si>
  <si>
    <t xml:space="preserve">Dobava i montaža visokokvalitetne samostojeće dvostrešne zglobne tende nad terasom, tlocrtne veličine 18,20x6,00m, visine cca3,0-3,5m.
Tenda je podijeljena na dva tlocrtna segmenta, neovisnog otvaranja.
Visinski je potrebno podesiti tendu da je streha tende na strani uz hotel iznad žlijeba, u koji se treba usmjeriti krovna voda sa tende. </t>
  </si>
  <si>
    <t>UKUPNO 2:</t>
  </si>
  <si>
    <t>UKUPNO  3:</t>
  </si>
  <si>
    <t>Demontaža postojećih stupova vanjske rasvjete na terasi hotela, a svjetiljke predati investitoru jer su van upotrebe</t>
  </si>
  <si>
    <t>Rezanje betona i strojni iskop rova u betonu za polaganje PVC cijevi fi 50 za vanjsku rasvjetu, 0,2x0,15x90m,</t>
  </si>
  <si>
    <t>Dobava i polaganje PVC cijevi fi 50 u već gotov rova za vanjsku rasvjetu sa zaljevanjem betonom istih</t>
  </si>
  <si>
    <t>Dobava i polaganje trake FeZn 25x4mm za uzemljivač duž trase vanjske rasvjete sa spojevima na nastavcima iste križnom spojnicom 90x90</t>
  </si>
  <si>
    <r>
      <t>Dobava i polaganje kabela PP00-AY 5x2,5 mm</t>
    </r>
    <r>
      <rPr>
        <vertAlign val="superscript"/>
        <sz val="10"/>
        <rFont val="Arial CE"/>
        <charset val="238"/>
      </rPr>
      <t>2</t>
    </r>
    <r>
      <rPr>
        <sz val="10"/>
        <rFont val="Arial CE"/>
        <family val="2"/>
        <charset val="238"/>
      </rPr>
      <t xml:space="preserve"> u već položene PVC cijevi za vanjsku rasvjetu terase. (U stupu predvidjeti 1,0m kabla za spoj do razdjelnice).</t>
    </r>
  </si>
  <si>
    <r>
      <t>Dobava i polaganje kabela PP00-AY 3x2,5 mm</t>
    </r>
    <r>
      <rPr>
        <vertAlign val="superscript"/>
        <sz val="10"/>
        <rFont val="Arial CE"/>
        <charset val="238"/>
      </rPr>
      <t>2</t>
    </r>
    <r>
      <rPr>
        <sz val="10"/>
        <rFont val="Arial CE"/>
        <family val="2"/>
        <charset val="238"/>
      </rPr>
      <t xml:space="preserve"> u već položene PVC cijevi za napajanje rasvjete i grijalica tendi terase. </t>
    </r>
  </si>
  <si>
    <t xml:space="preserve">Dobava, ugradnja i spajanje automatskog osigurača B16A u postojeću RP hotela za napajanje grijalica i rasvjete tende. </t>
  </si>
  <si>
    <t>Dobava i montaža te spajanje komplet stupova kao CITY-LIGHT 120 LED Bollard, simetrična distribucija svijetla, Modul 520 1xLED 20W, h=120-130 cm, okrugli IP54, class:II, 3000K, vanjske rasvjete na betonski temelj, sa bušenjem rupa u istom, sa dobavom i ugradnjom sidrenih vijaka M10x485 (3 kom) te učvršćenje istih sidrenom masom kao 5XA52817WS28 ili JEDNAKOVRIJEDAN</t>
  </si>
  <si>
    <t>Dobava i montaža te spajanje komplet rasvjete tendi kao HELLA, noćna rasvjeta sa grijanjem, snaga reflektora 3x20W, 12V, a snaga grijaćih cjevi 2x1,0kW, priključak 230V, 50Hz, 16A IP24, isporuka sa 6m orginal priključnog kabla sa otvorenim krajem, dim. 2500x75x145mm na konstrukciju sa učvršćenjem vijcima ili JEDNAKOVRIJEDAN</t>
  </si>
  <si>
    <t>Spajanje kabela u stupu vanjske rasvjete na tipski razdjelnik orginal kabel stopicama</t>
  </si>
  <si>
    <t>9</t>
  </si>
  <si>
    <t xml:space="preserve">Izrada uzemljenja stupa vanjske rasvjete sa dobavom trake FeZn 25x4mm dužine 1,0m. Spoj na stup izveden vijčano a na uzemljivač križnom spojnicom 60x60 </t>
  </si>
  <si>
    <t>10</t>
  </si>
  <si>
    <t xml:space="preserve">Izrada uzemljenja stupa ograde sa dobavom trake FeZn 30x3,5mm dužine 1,0m. Spoj na stup ograde izveden vijčano a na uzemljivač križnom spojnicom 90x90 </t>
  </si>
  <si>
    <t>1) Postavljanje na tradicionalan način</t>
  </si>
  <si>
    <t>Postava ploča ovisi o visini postavljanja, a postoje dva načina:</t>
  </si>
  <si>
    <t>2) Postavljanje uz mehaničko pričvršćenje</t>
  </si>
  <si>
    <t>Potrebni materijali su:
- Perforirana traka od nehrđajućeg čelika
- Sustav pričvršćivanja tipla - vijak
- Cementno ljepilo</t>
  </si>
  <si>
    <t>Stonepanel - obrada zidova do visine 2,0m</t>
  </si>
  <si>
    <t>Stonepanel Sky - obrada zidova iznad visine 2,0m</t>
  </si>
  <si>
    <t>Uklananje kamene obloge na zidovima i ogradama stubišta. Nepravilne kamene ploče uklanjaju se zajedno sa podlogom, odnosno slojem ljepila debljine 2-4cm. U cijeni stavke uključeno i uklanjanje kamene obloge sa zidića na ulazu visine cca35cm.</t>
  </si>
  <si>
    <t>zidić</t>
  </si>
  <si>
    <t>poštanski sandučić</t>
  </si>
  <si>
    <t>d</t>
  </si>
  <si>
    <t>ploča sa oznakama - putokazi</t>
  </si>
  <si>
    <t>Žbukanje zidova grubom produžnom žbukom M-5 na mjestu opločenja kamenom oblogom uz prethodno krpanje rupa na mjestima instalacija i nanošenje rijetkog cementnog morta. Zidovi iz opeke i armiranog betona. Pokretna skela u cijeni stavke.</t>
  </si>
  <si>
    <t>Uklanjanje kamenih kamenih ploča na stubištima. U svemu kao u stavci 9.</t>
  </si>
  <si>
    <t>Uklanjanje podnih kamenih ploča na stubištima</t>
  </si>
  <si>
    <t>U količini je obračunata i obrada sokla nakon uklanjanja kamene obloge, te obrada zidića na ulazu.</t>
  </si>
  <si>
    <t>zidovi</t>
  </si>
  <si>
    <t>sokl</t>
  </si>
  <si>
    <t>žbukanje zidova</t>
  </si>
  <si>
    <t>Bojenje postojećih vrata ispod stubišta</t>
  </si>
  <si>
    <t>Bojenje postojećih punih ČN vrata i pripadajućeg okvira stolarskih dimenzija 115x205cm. Uklanjanje postojeće boje brušenjem, antikorozivni premaz, te lakiranje u min 2 sloja.</t>
  </si>
  <si>
    <t>Boja po izboru projektanta. Obračun po komadu sa svim nabrojenim radnjama.</t>
  </si>
  <si>
    <r>
      <t xml:space="preserve">Dobava i postava ploča od prirodnog kamena tipa "Stonepanel Sky", kao npr. proizvođača </t>
    </r>
    <r>
      <rPr>
        <b/>
        <sz val="10"/>
        <rFont val="Arial"/>
        <family val="2"/>
        <charset val="238"/>
      </rPr>
      <t>STONEPANEL,</t>
    </r>
    <r>
      <rPr>
        <sz val="10"/>
        <rFont val="Arial"/>
        <family val="2"/>
        <charset val="238"/>
      </rPr>
      <t xml:space="preserve"> uzorak "Nordico"</t>
    </r>
    <r>
      <rPr>
        <b/>
        <sz val="10"/>
        <rFont val="Arial"/>
        <family val="2"/>
        <charset val="238"/>
      </rPr>
      <t>.</t>
    </r>
    <r>
      <rPr>
        <sz val="10"/>
        <rFont val="Arial"/>
        <family val="2"/>
      </rPr>
      <t xml:space="preserve"> Točan odabir mora potvrditi projektant uz dostavu uzoraka na odobrenje.</t>
    </r>
  </si>
  <si>
    <t>Do visine 2,0m kamene ploče se postavljaju u cementom ljepilu u debljini 3-15mm, sve prema uputama proizvođača kamene obloge.</t>
  </si>
  <si>
    <t>Na visini većoj od 2,0m kamene ploče (sa vlastitim sustavom sidrenja) se na podlogu pričvršćuju cementim ljepilom u debljini 3-15mm, uz dodatno učvršćenje sidrenjem u zid, sve prema uputama proizvođača kamene obloge.</t>
  </si>
  <si>
    <r>
      <t>Oblaganje kuteva standardnim panelima rezanim pod kutem od 45</t>
    </r>
    <r>
      <rPr>
        <sz val="10"/>
        <rFont val="Arial"/>
        <family val="2"/>
        <charset val="238"/>
      </rPr>
      <t>°</t>
    </r>
    <r>
      <rPr>
        <sz val="11"/>
        <rFont val="Arial"/>
        <family val="2"/>
      </rPr>
      <t>.</t>
    </r>
  </si>
  <si>
    <t>Cijena stavke uključuje sve potrebne radove, te komponente za pričvršćenje kamene obloge: perforiranu traku od nehrđajućeg čelika, tiple i vijke, cementno ljepilo.</t>
  </si>
  <si>
    <t>Popločenje poda podnom pločastom oblogom. Ploče od prirodnog kamena kao npr. "Cupamat", proizvođača CUPASTONE ili jednakovrijedno. Uzorak pločice "ORIENT GREYQUARTZITE".  Minimalna debjina pločice 10mm, formata 60x30cm, protukliznosti R 12.</t>
  </si>
  <si>
    <t>Pločice se polažu na prethodno izvedeni sloj cementnog estriha u padu i hidroizolacije, ljepilom, sistemom reška na rešku, propisane širine fuga 2-3mm.</t>
  </si>
  <si>
    <t>Popločenje poda pločastom oblogom od prirodnog kamena</t>
  </si>
  <si>
    <t>Popločenje stubišta pločastom oblogom od prirodnog kamena</t>
  </si>
  <si>
    <t>Popločenje stubišta podnom pločastom oblogom, pločama od prirodnog kamena kao u stavci 1. Obračun po m2 izvedenih površina. U cijeni: sva rezanja, pripasivanja i bušenja pločica.</t>
  </si>
  <si>
    <t>Prije naručivanja kamene obloge kontaktirati investitora i  projektanta, te im dostaviti uzorke na odobrenje!</t>
  </si>
  <si>
    <t>Završna obrada žbukanih zidova pločama od prirodnog kamena</t>
  </si>
  <si>
    <t>Pokrovni okapni lim potpornog zida</t>
  </si>
  <si>
    <t xml:space="preserve">Dobava, izrada, montaža i demontaža cijevne fasadne skele visine do 10,0m, sa svim osiguranjima prema pravilima zaštite na radu. </t>
  </si>
  <si>
    <t>stara terasa</t>
  </si>
  <si>
    <t>Fasadna skela - dimnjak</t>
  </si>
  <si>
    <t>U svemu kao stavka 1, samo skela visine do 11,0m.</t>
  </si>
  <si>
    <t>Bojenje dimnjaka fasadnom bojom</t>
  </si>
  <si>
    <t>Bojenje fasadnih površina finom fasadnom bojom u dva sloja. Bojenje u dvije boje prema izboru projektanta. Priprema prethodnom impregnacijom površine za izjednačavanje upojnosti stare i nove žbuke.</t>
  </si>
  <si>
    <t>Bojenje stupova finom fasadnom bojom u dva sloja. Boja po izboru projektanta. Priprema prethodnom impregnacijom površine za izjednačavanje upojnosti stare i nove žbuke.</t>
  </si>
  <si>
    <t>Završna obrada zidova akrilatnom mozaik žbukom kao npr,  "Samoborka Teraplast G", 1,50mm,  u  boji i tonu po izboru projektanta. U cijenu uračunati sav osnovni i pomoćni materijal i rad.</t>
  </si>
  <si>
    <t>Završna obrada potpornog zida - teraplast</t>
  </si>
  <si>
    <t>Minimalna je širina skele 80cm, udaljenost radne platforme 15-20cm od zida pročelja. Visina zaštitne ograde 100cm, a razmak elemenata ograde max35cm. Na kraju radne platforme okomito postaviti dasku visine 20cm koja sprečava pad alata i sl.</t>
  </si>
  <si>
    <t>Dobava i ugradba vanjskih kamenih klupčica  širine do 30cm sa obostranom okapnicom u cementnom mortu M-10 na zidove ograde stubišta. Kamen kao npr. NERO IMPALA, obrada ANICATO, d=2,0cm (ili što sličniji projektiranoj kamenoj oblozi zidova). Prilikom postave kamene klupčice prilagoditi, odnosno podijeliti u segmente kako bi se mogli postaviti između čeličnih nosača rukohvata (slika desno). U cijenu stavke uključeno brtvljenje i izolacija kako bi spoj bio vodonepropusan.</t>
  </si>
  <si>
    <t>Uklanjanje postojeće boje brušenjem, antikorozivni premaz, te lakiranje u min 2 sloja postojećih prozora.</t>
  </si>
  <si>
    <t>ventilacijska rešetka cca120*70cm</t>
  </si>
  <si>
    <t>čelični prozor cca50*150cm</t>
  </si>
  <si>
    <t>ventilacijska rešetka cca55*50cm</t>
  </si>
  <si>
    <t>Ličenje postojećih čeličnih elemenata</t>
  </si>
  <si>
    <t>penjalice na dimnjaku visine cca10m (skela obračunata posebnom stavkom)</t>
  </si>
  <si>
    <t>Dobava, izrada i montaža čeličnih nosača jednokrakog stubišta. Nosači se u donjem dijelu učvršćuju u novi betonski temelj, a u gornjem dijelu u postojeću AB ploču.</t>
  </si>
  <si>
    <t xml:space="preserve">Izrada i montaža okapnog pokrovnog lima ruba terase, iz pocinčanog plastificiranog lima debljine 0,6mm, razvijene širine 25cm s potrebnim kukama 20x8mm, uz sav pomoćni pričvrsni materijal, te brtvljenje trajnoelastičnim kitom. </t>
  </si>
  <si>
    <t xml:space="preserve">Izrada i montaža okapnog pokrovnog lima potpornog zida, iz pocinčanog plastificiranog lima debljine 0,6mm, razvijene širine 45cm s potrebnim kukama 20x8mm, uz sav pomoćni pričvrsni materijal, te brtvljenje trajnoelastičnim kitom. </t>
  </si>
  <si>
    <t>STOLARSKI RADOVI</t>
  </si>
  <si>
    <t>ploča sa oznakom marketa veličine cca80x40cm</t>
  </si>
  <si>
    <t>ploča sa oznakom restorana veličine cca80x40cm</t>
  </si>
  <si>
    <t>ploča sa oznakom caffe bara veličine cca80x40cm</t>
  </si>
  <si>
    <t>e</t>
  </si>
  <si>
    <t>ploča sa oznakom recepcije veličine cca80x40cm</t>
  </si>
  <si>
    <t>Dobava i postava oznaka na pročelju iz drva hrasta, sve u skladu sa prometnom signalizacijom NP Plitvička jezera (tamno drvo-bijela slova). Stavka uključuje završnu obradu lazurnim premazom i lakiranjem (2+1 sloj).</t>
  </si>
  <si>
    <t>Demontaža ploča sa oznakama na ulaznom pročelju. U dogovoru sa investitorom ploče deponirati na gradilištu.</t>
  </si>
  <si>
    <t>Otucanje postojeće vanjske žbuke do opeke i betona, tj. zdravih dijelova. Većim dijelom žbuka se uklanja sa agregatske stanice, ali stavka obuhvaća i uklanjanje žbuke sa ostalih dijelova hotela za koju se utvrdi da je dotrajala i slabodržeća.</t>
  </si>
  <si>
    <t xml:space="preserve">iz 3D-a uzeo cijelu površinu agregatne stanice </t>
  </si>
  <si>
    <t>Točna količina žbuke ovisi o količini žbuke koja se otuca, a odrediti će se u dogovoru sa nadzornim inženjerom, što će se u konačnici i priznati pri obračunu građevinskom knjigom.</t>
  </si>
  <si>
    <t>UKUPNO 4:</t>
  </si>
  <si>
    <t>27.02.2017.</t>
  </si>
  <si>
    <t>Drvena klupica malog zida na ulazu</t>
  </si>
  <si>
    <t>Dobava i i ugradnja drvenih klupčica na gornju plohu malog zida na ulazu. Klupčice iz drva hrasta II. Klase, širine 50cm, debljine 5cm. Obračun po m1 ugrađene klupičice sa potrebnom drvenom podkonstrukcijom koja se učvršćuje gornju plohu zida, sa svim potrebm vijcima i spojnim sredstvima, te završnom obradom lazurnim premazom u 2 sloja.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</si>
</sst>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kn&quot;_-;\-* #,##0.00\ &quot;kn&quot;_-;_-* &quot;-&quot;??\ &quot;kn&quot;_-;_-@_-"/>
    <numFmt numFmtId="43" formatCode="_-* #,##0.00\ _k_n_-;\-* #,##0.00\ _k_n_-;_-* &quot;-&quot;??\ _k_n_-;_-@_-"/>
    <numFmt numFmtId="164" formatCode="#,##0.00_ ;\-#,##0.00\ "/>
    <numFmt numFmtId="165" formatCode="_-&quot;kn&quot;\ * #,##0.00_-;\-&quot;kn&quot;\ * #,##0.00_-;_-&quot;kn&quot;\ * &quot;-&quot;??_-;_-@_-"/>
    <numFmt numFmtId="166" formatCode="#,"/>
  </numFmts>
  <fonts count="96" x14ac:knownFonts="1">
    <font>
      <sz val="10"/>
      <name val="Arial"/>
      <charset val="238"/>
    </font>
    <font>
      <sz val="10"/>
      <name val="Arial"/>
      <family val="2"/>
      <charset val="238"/>
    </font>
    <font>
      <b/>
      <sz val="10"/>
      <name val="Arial"/>
      <family val="2"/>
      <charset val="238"/>
    </font>
    <font>
      <sz val="10"/>
      <name val="Arial"/>
      <family val="2"/>
      <charset val="238"/>
    </font>
    <font>
      <sz val="8"/>
      <name val="Arial"/>
      <family val="2"/>
      <charset val="238"/>
    </font>
    <font>
      <sz val="10"/>
      <name val="Arial"/>
      <family val="2"/>
    </font>
    <font>
      <sz val="11"/>
      <name val="Arial"/>
      <family val="2"/>
    </font>
    <font>
      <i/>
      <sz val="10"/>
      <name val="Arial"/>
      <family val="2"/>
      <charset val="238"/>
    </font>
    <font>
      <u/>
      <sz val="10"/>
      <name val="Arial"/>
      <family val="2"/>
      <charset val="238"/>
    </font>
    <font>
      <b/>
      <i/>
      <sz val="10"/>
      <name val="Arial"/>
      <family val="2"/>
      <charset val="238"/>
    </font>
    <font>
      <b/>
      <i/>
      <sz val="11"/>
      <name val="Arial"/>
      <family val="2"/>
      <charset val="238"/>
    </font>
    <font>
      <sz val="10"/>
      <name val="Arial"/>
      <family val="2"/>
      <charset val="238"/>
    </font>
    <font>
      <b/>
      <sz val="16"/>
      <color indexed="10"/>
      <name val="Arial"/>
      <family val="2"/>
    </font>
    <font>
      <sz val="16"/>
      <name val="Arial"/>
      <family val="2"/>
    </font>
    <font>
      <sz val="16"/>
      <color indexed="10"/>
      <name val="Arial"/>
      <family val="2"/>
    </font>
    <font>
      <sz val="12"/>
      <name val="Arial"/>
      <family val="2"/>
    </font>
    <font>
      <sz val="10"/>
      <color indexed="48"/>
      <name val="Arial"/>
      <family val="2"/>
    </font>
    <font>
      <sz val="12"/>
      <name val="Arial"/>
      <family val="2"/>
      <charset val="238"/>
    </font>
    <font>
      <b/>
      <i/>
      <sz val="10"/>
      <color indexed="10"/>
      <name val="Arial"/>
      <family val="2"/>
      <charset val="238"/>
    </font>
    <font>
      <b/>
      <sz val="14"/>
      <color indexed="48"/>
      <name val="Arial"/>
      <family val="2"/>
    </font>
    <font>
      <sz val="14"/>
      <color indexed="48"/>
      <name val="Arial"/>
      <family val="2"/>
    </font>
    <font>
      <sz val="10"/>
      <color indexed="10"/>
      <name val="Arial"/>
      <family val="2"/>
      <charset val="238"/>
    </font>
    <font>
      <sz val="10"/>
      <color indexed="48"/>
      <name val="Arial"/>
      <family val="2"/>
      <charset val="238"/>
    </font>
    <font>
      <b/>
      <i/>
      <sz val="10"/>
      <color indexed="48"/>
      <name val="Arial"/>
      <family val="2"/>
      <charset val="238"/>
    </font>
    <font>
      <i/>
      <sz val="10"/>
      <name val="Arial"/>
      <family val="2"/>
    </font>
    <font>
      <sz val="10"/>
      <color indexed="10"/>
      <name val="Arial"/>
      <family val="2"/>
    </font>
    <font>
      <sz val="7"/>
      <name val="Arial"/>
      <family val="2"/>
      <charset val="238"/>
    </font>
    <font>
      <b/>
      <i/>
      <sz val="10"/>
      <name val="Arial"/>
      <family val="2"/>
    </font>
    <font>
      <sz val="10"/>
      <color indexed="53"/>
      <name val="Arial"/>
      <family val="2"/>
      <charset val="238"/>
    </font>
    <font>
      <sz val="16"/>
      <color indexed="48"/>
      <name val="Arial"/>
      <family val="2"/>
    </font>
    <font>
      <sz val="14"/>
      <color indexed="10"/>
      <name val="Arial"/>
      <family val="2"/>
    </font>
    <font>
      <b/>
      <u/>
      <sz val="14"/>
      <name val="Arial"/>
      <family val="2"/>
      <charset val="238"/>
    </font>
    <font>
      <sz val="9"/>
      <name val="Arial"/>
      <family val="2"/>
      <charset val="238"/>
    </font>
    <font>
      <i/>
      <sz val="9.5"/>
      <name val="Arial"/>
      <family val="2"/>
      <charset val="238"/>
    </font>
    <font>
      <sz val="10"/>
      <name val="Arial CE"/>
      <charset val="238"/>
    </font>
    <font>
      <sz val="10"/>
      <name val="Arial"/>
      <family val="2"/>
      <charset val="1"/>
    </font>
    <font>
      <b/>
      <i/>
      <sz val="12"/>
      <name val="Arial"/>
      <family val="2"/>
      <charset val="238"/>
    </font>
    <font>
      <i/>
      <sz val="11"/>
      <name val="Arial"/>
      <family val="2"/>
      <charset val="238"/>
    </font>
    <font>
      <sz val="10"/>
      <color rgb="FFFF0000"/>
      <name val="Arial"/>
      <family val="2"/>
      <charset val="238"/>
    </font>
    <font>
      <sz val="10"/>
      <color rgb="FFFFC000"/>
      <name val="Arial"/>
      <family val="2"/>
      <charset val="238"/>
    </font>
    <font>
      <u/>
      <sz val="10"/>
      <name val="Arial"/>
      <family val="2"/>
      <charset val="1"/>
    </font>
    <font>
      <sz val="10"/>
      <color rgb="FFFFC000"/>
      <name val="Arial"/>
      <family val="2"/>
    </font>
    <font>
      <u/>
      <sz val="10"/>
      <name val="Arial"/>
      <family val="2"/>
    </font>
    <font>
      <sz val="10"/>
      <color indexed="9"/>
      <name val="Arial"/>
      <family val="2"/>
      <charset val="238"/>
    </font>
    <font>
      <sz val="10"/>
      <color rgb="FF0070C0"/>
      <name val="Arial"/>
      <family val="2"/>
      <charset val="238"/>
    </font>
    <font>
      <sz val="10"/>
      <name val="Times New Roman"/>
      <family val="1"/>
    </font>
    <font>
      <b/>
      <sz val="10"/>
      <name val="Arial CE"/>
      <charset val="238"/>
    </font>
    <font>
      <i/>
      <sz val="10"/>
      <color indexed="48"/>
      <name val="Arial"/>
      <family val="2"/>
      <charset val="238"/>
    </font>
    <font>
      <sz val="10"/>
      <name val="Arial CE"/>
      <family val="2"/>
      <charset val="238"/>
    </font>
    <font>
      <sz val="10"/>
      <color theme="0"/>
      <name val="Arial"/>
      <family val="2"/>
    </font>
    <font>
      <b/>
      <sz val="16"/>
      <color theme="0"/>
      <name val="Arial"/>
      <family val="2"/>
    </font>
    <font>
      <b/>
      <sz val="14"/>
      <color theme="0"/>
      <name val="Arial"/>
      <family val="2"/>
    </font>
    <font>
      <sz val="16"/>
      <color theme="0"/>
      <name val="Arial"/>
      <family val="2"/>
    </font>
    <font>
      <sz val="12"/>
      <color theme="0"/>
      <name val="Arial"/>
      <family val="2"/>
    </font>
    <font>
      <sz val="12"/>
      <color theme="0"/>
      <name val="Arial"/>
      <family val="2"/>
      <charset val="238"/>
    </font>
    <font>
      <b/>
      <i/>
      <sz val="12"/>
      <color theme="0"/>
      <name val="Arial"/>
      <family val="2"/>
      <charset val="238"/>
    </font>
    <font>
      <b/>
      <i/>
      <sz val="10"/>
      <color theme="0"/>
      <name val="Arial"/>
      <family val="2"/>
      <charset val="238"/>
    </font>
    <font>
      <b/>
      <i/>
      <sz val="10"/>
      <color theme="0"/>
      <name val="Arial"/>
      <family val="2"/>
    </font>
    <font>
      <sz val="10"/>
      <color theme="0"/>
      <name val="Arial"/>
      <family val="2"/>
      <charset val="238"/>
    </font>
    <font>
      <sz val="10"/>
      <name val="Calibri"/>
      <family val="2"/>
      <charset val="238"/>
    </font>
    <font>
      <sz val="11"/>
      <name val="Arial"/>
      <family val="2"/>
      <charset val="238"/>
    </font>
    <font>
      <i/>
      <sz val="11"/>
      <name val="Arial"/>
      <family val="2"/>
    </font>
    <font>
      <b/>
      <sz val="10"/>
      <name val="Arial"/>
      <family val="2"/>
    </font>
    <font>
      <b/>
      <sz val="11"/>
      <name val="Arial"/>
      <family val="2"/>
      <charset val="238"/>
    </font>
    <font>
      <sz val="10"/>
      <name val="Helv"/>
      <charset val="238"/>
    </font>
    <font>
      <sz val="10"/>
      <color rgb="FFFF0000"/>
      <name val="Arial"/>
      <family val="2"/>
    </font>
    <font>
      <b/>
      <i/>
      <sz val="10"/>
      <color rgb="FFFF0000"/>
      <name val="Arial"/>
      <family val="2"/>
      <charset val="238"/>
    </font>
    <font>
      <b/>
      <sz val="10"/>
      <color rgb="FFFF0000"/>
      <name val="Arial"/>
      <family val="2"/>
      <charset val="238"/>
    </font>
    <font>
      <i/>
      <sz val="10"/>
      <color rgb="FFFF0000"/>
      <name val="Arial"/>
      <family val="2"/>
      <charset val="238"/>
    </font>
    <font>
      <sz val="11"/>
      <color theme="1"/>
      <name val="Calibri"/>
      <family val="2"/>
      <charset val="238"/>
      <scheme val="minor"/>
    </font>
    <font>
      <sz val="11"/>
      <color indexed="8"/>
      <name val="Calibri"/>
      <family val="2"/>
      <charset val="238"/>
    </font>
    <font>
      <sz val="10"/>
      <name val="Arial Narrow"/>
      <family val="2"/>
    </font>
    <font>
      <sz val="10"/>
      <name val="Helv"/>
    </font>
    <font>
      <sz val="11"/>
      <color indexed="8"/>
      <name val="Arial"/>
      <family val="2"/>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1"/>
      <color indexed="16"/>
      <name val="Courier"/>
      <family val="1"/>
      <charset val="238"/>
    </font>
    <font>
      <u/>
      <sz val="10"/>
      <color theme="10"/>
      <name val="Arial"/>
      <family val="2"/>
      <charset val="238"/>
    </font>
    <font>
      <sz val="10"/>
      <color theme="1"/>
      <name val="Calibri"/>
      <family val="2"/>
      <charset val="238"/>
    </font>
    <font>
      <b/>
      <i/>
      <sz val="12"/>
      <name val="Arial"/>
      <family val="2"/>
    </font>
    <font>
      <vertAlign val="superscript"/>
      <sz val="10"/>
      <name val="Arial CE"/>
      <charset val="238"/>
    </font>
    <font>
      <b/>
      <sz val="10"/>
      <color theme="0"/>
      <name val="Arial"/>
      <family val="2"/>
      <charset val="238"/>
    </font>
  </fonts>
  <fills count="2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s>
  <borders count="18">
    <border>
      <left/>
      <right/>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s>
  <cellStyleXfs count="239">
    <xf numFmtId="0" fontId="0" fillId="0" borderId="0"/>
    <xf numFmtId="0" fontId="34" fillId="0" borderId="0"/>
    <xf numFmtId="0" fontId="35"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7"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0"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1" fillId="18" borderId="9" applyNumberFormat="0" applyFont="0" applyAlignment="0" applyProtection="0"/>
    <xf numFmtId="0" fontId="1" fillId="18" borderId="9" applyNumberFormat="0" applyFont="0" applyAlignment="0" applyProtection="0"/>
    <xf numFmtId="166" fontId="90" fillId="0" borderId="0">
      <protection locked="0"/>
    </xf>
    <xf numFmtId="166" fontId="90" fillId="0" borderId="0">
      <protection locked="0"/>
    </xf>
    <xf numFmtId="43" fontId="1" fillId="0" borderId="0" applyFont="0" applyFill="0" applyBorder="0" applyAlignment="0" applyProtection="0"/>
    <xf numFmtId="43" fontId="1" fillId="0" borderId="0" applyFont="0" applyFill="0" applyBorder="0" applyAlignment="0" applyProtection="0"/>
    <xf numFmtId="166" fontId="90" fillId="0" borderId="0">
      <protection locked="0"/>
    </xf>
    <xf numFmtId="166" fontId="90" fillId="0" borderId="0">
      <protection locked="0"/>
    </xf>
    <xf numFmtId="166" fontId="90" fillId="0" borderId="0">
      <protection locked="0"/>
    </xf>
    <xf numFmtId="166" fontId="90" fillId="0" borderId="0">
      <protection locked="0"/>
    </xf>
    <xf numFmtId="166" fontId="90" fillId="0" borderId="0">
      <protection locked="0"/>
    </xf>
    <xf numFmtId="166" fontId="90" fillId="0" borderId="0">
      <protection locked="0"/>
    </xf>
    <xf numFmtId="0" fontId="75" fillId="6" borderId="0" applyNumberFormat="0" applyBorder="0" applyAlignment="0" applyProtection="0"/>
    <xf numFmtId="0" fontId="70" fillId="0" borderId="0"/>
    <xf numFmtId="166" fontId="90" fillId="0" borderId="0">
      <protection locked="0"/>
    </xf>
    <xf numFmtId="166" fontId="90" fillId="0" borderId="0">
      <protection locked="0"/>
    </xf>
    <xf numFmtId="0" fontId="91" fillId="0" borderId="0" applyNumberFormat="0" applyFill="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22" borderId="0" applyNumberFormat="0" applyBorder="0" applyAlignment="0" applyProtection="0"/>
    <xf numFmtId="0" fontId="76" fillId="23" borderId="10" applyNumberFormat="0" applyAlignment="0" applyProtection="0"/>
    <xf numFmtId="0" fontId="77" fillId="23" borderId="11" applyNumberFormat="0" applyAlignment="0" applyProtection="0"/>
    <xf numFmtId="0" fontId="78" fillId="5" borderId="0" applyNumberFormat="0" applyBorder="0" applyAlignment="0" applyProtection="0"/>
    <xf numFmtId="0" fontId="80" fillId="0" borderId="12" applyNumberFormat="0" applyFill="0" applyAlignment="0" applyProtection="0"/>
    <xf numFmtId="0" fontId="81" fillId="0" borderId="13" applyNumberFormat="0" applyFill="0" applyAlignment="0" applyProtection="0"/>
    <xf numFmtId="0" fontId="82" fillId="0" borderId="14" applyNumberFormat="0" applyFill="0" applyAlignment="0" applyProtection="0"/>
    <xf numFmtId="0" fontId="82" fillId="0" borderId="0" applyNumberFormat="0" applyFill="0" applyBorder="0" applyAlignment="0" applyProtection="0"/>
    <xf numFmtId="0" fontId="79" fillId="0" borderId="0" applyNumberFormat="0" applyFill="0" applyBorder="0" applyAlignment="0" applyProtection="0"/>
    <xf numFmtId="0" fontId="83" fillId="24" borderId="0" applyNumberFormat="0" applyBorder="0" applyAlignment="0" applyProtection="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3" fontId="73" fillId="0" borderId="0">
      <alignment horizontal="justify" vertical="justify"/>
    </xf>
    <xf numFmtId="0" fontId="34" fillId="0" borderId="0"/>
    <xf numFmtId="2" fontId="71" fillId="0" borderId="0" applyAlignment="0"/>
    <xf numFmtId="0" fontId="1" fillId="0" borderId="0"/>
    <xf numFmtId="0" fontId="35"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92" fillId="0" borderId="0"/>
    <xf numFmtId="2" fontId="71" fillId="0" borderId="0"/>
    <xf numFmtId="0" fontId="84" fillId="0" borderId="15" applyNumberFormat="0" applyFill="0" applyAlignment="0" applyProtection="0"/>
    <xf numFmtId="0" fontId="85" fillId="25" borderId="16" applyNumberFormat="0" applyAlignment="0" applyProtection="0"/>
    <xf numFmtId="0" fontId="72" fillId="0" borderId="0"/>
    <xf numFmtId="0" fontId="72" fillId="0" borderId="0"/>
    <xf numFmtId="0" fontId="86" fillId="0" borderId="0" applyNumberFormat="0" applyFill="0" applyBorder="0" applyAlignment="0" applyProtection="0"/>
    <xf numFmtId="0" fontId="87" fillId="0" borderId="0" applyNumberFormat="0" applyFill="0" applyBorder="0" applyAlignment="0" applyProtection="0"/>
    <xf numFmtId="0" fontId="88" fillId="0" borderId="17" applyNumberFormat="0" applyFill="0" applyAlignment="0" applyProtection="0"/>
    <xf numFmtId="0" fontId="89" fillId="9" borderId="11" applyNumberFormat="0" applyAlignment="0" applyProtection="0"/>
    <xf numFmtId="165" fontId="34" fillId="0" borderId="0" applyFont="0" applyFill="0" applyBorder="0" applyAlignment="0" applyProtection="0"/>
    <xf numFmtId="44" fontId="70"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0" fontId="1" fillId="0" borderId="0"/>
    <xf numFmtId="0" fontId="1" fillId="18" borderId="9" applyNumberFormat="0" applyFont="0" applyAlignment="0" applyProtection="0"/>
    <xf numFmtId="0" fontId="1" fillId="18" borderId="9" applyNumberFormat="0" applyFont="0" applyAlignment="0" applyProtection="0"/>
    <xf numFmtId="166" fontId="90" fillId="0" borderId="0">
      <protection locked="0"/>
    </xf>
    <xf numFmtId="43" fontId="1" fillId="0" borderId="0" applyFont="0" applyFill="0" applyBorder="0" applyAlignment="0" applyProtection="0"/>
    <xf numFmtId="43" fontId="1" fillId="0" borderId="0" applyFont="0" applyFill="0" applyBorder="0" applyAlignment="0" applyProtection="0"/>
    <xf numFmtId="166" fontId="90" fillId="0" borderId="0">
      <protection locked="0"/>
    </xf>
    <xf numFmtId="166" fontId="90" fillId="0" borderId="0">
      <protection locked="0"/>
    </xf>
    <xf numFmtId="166" fontId="90" fillId="0" borderId="0">
      <protection locked="0"/>
    </xf>
    <xf numFmtId="166" fontId="90"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0" fontId="69" fillId="0" borderId="0"/>
  </cellStyleXfs>
  <cellXfs count="611">
    <xf numFmtId="0" fontId="0" fillId="0" borderId="0" xfId="0"/>
    <xf numFmtId="4" fontId="5" fillId="0" borderId="0" xfId="0" applyNumberFormat="1" applyFont="1" applyBorder="1" applyAlignment="1">
      <alignment horizontal="right"/>
    </xf>
    <xf numFmtId="4" fontId="5" fillId="0" borderId="0" xfId="0" applyNumberFormat="1" applyFont="1"/>
    <xf numFmtId="4" fontId="5" fillId="0" borderId="0" xfId="0" applyNumberFormat="1" applyFont="1" applyBorder="1" applyAlignment="1">
      <alignment horizontal="justify" vertical="top" wrapText="1"/>
    </xf>
    <xf numFmtId="4" fontId="5" fillId="0" borderId="0" xfId="0" applyNumberFormat="1" applyFont="1" applyFill="1" applyAlignment="1">
      <alignment horizontal="right"/>
    </xf>
    <xf numFmtId="4" fontId="5" fillId="0" borderId="0" xfId="0" applyNumberFormat="1" applyFont="1" applyFill="1" applyBorder="1" applyAlignment="1">
      <alignment horizontal="right"/>
    </xf>
    <xf numFmtId="4" fontId="5" fillId="0" borderId="0" xfId="0" applyNumberFormat="1" applyFont="1" applyBorder="1"/>
    <xf numFmtId="4" fontId="13" fillId="0" borderId="0" xfId="0" applyNumberFormat="1" applyFont="1" applyBorder="1"/>
    <xf numFmtId="4" fontId="13" fillId="0" borderId="0" xfId="0" applyNumberFormat="1" applyFont="1"/>
    <xf numFmtId="4" fontId="15" fillId="0" borderId="0" xfId="0" applyNumberFormat="1" applyFont="1" applyBorder="1"/>
    <xf numFmtId="4" fontId="15" fillId="0" borderId="0" xfId="0" applyNumberFormat="1" applyFont="1"/>
    <xf numFmtId="4" fontId="5" fillId="0" borderId="0" xfId="0" applyNumberFormat="1" applyFont="1" applyBorder="1" applyAlignment="1">
      <alignment horizontal="right" vertical="top" wrapText="1"/>
    </xf>
    <xf numFmtId="2" fontId="5" fillId="0" borderId="0" xfId="0" applyNumberFormat="1" applyFont="1" applyBorder="1"/>
    <xf numFmtId="4" fontId="0" fillId="0" borderId="0" xfId="0" applyNumberFormat="1"/>
    <xf numFmtId="4" fontId="10" fillId="0" borderId="0" xfId="0" applyNumberFormat="1" applyFont="1"/>
    <xf numFmtId="4" fontId="6" fillId="0" borderId="0" xfId="0" applyNumberFormat="1" applyFont="1"/>
    <xf numFmtId="4" fontId="6" fillId="0" borderId="0" xfId="0" applyNumberFormat="1" applyFont="1" applyAlignment="1">
      <alignment horizontal="center" wrapText="1"/>
    </xf>
    <xf numFmtId="4" fontId="6" fillId="0" borderId="0" xfId="0" applyNumberFormat="1" applyFont="1" applyAlignment="1">
      <alignment horizontal="center"/>
    </xf>
    <xf numFmtId="4" fontId="9" fillId="0" borderId="0" xfId="0" applyNumberFormat="1" applyFont="1" applyBorder="1"/>
    <xf numFmtId="4" fontId="9" fillId="0" borderId="0" xfId="0" applyNumberFormat="1" applyFont="1"/>
    <xf numFmtId="2" fontId="9" fillId="0" borderId="0" xfId="0" applyNumberFormat="1" applyFont="1"/>
    <xf numFmtId="4" fontId="3" fillId="0" borderId="0" xfId="0" applyNumberFormat="1" applyFont="1" applyFill="1" applyBorder="1" applyAlignment="1">
      <alignment horizontal="justify" vertical="top" wrapText="1"/>
    </xf>
    <xf numFmtId="4" fontId="20" fillId="0" borderId="0" xfId="0" applyNumberFormat="1" applyFont="1" applyBorder="1"/>
    <xf numFmtId="4" fontId="20" fillId="0" borderId="0" xfId="0" applyNumberFormat="1" applyFont="1"/>
    <xf numFmtId="2" fontId="3" fillId="0" borderId="0" xfId="0" applyNumberFormat="1" applyFont="1"/>
    <xf numFmtId="2" fontId="7" fillId="0" borderId="0" xfId="0" applyNumberFormat="1" applyFont="1"/>
    <xf numFmtId="4" fontId="3" fillId="0" borderId="0" xfId="0" applyNumberFormat="1" applyFont="1"/>
    <xf numFmtId="4" fontId="3" fillId="0" borderId="0" xfId="0" applyNumberFormat="1" applyFont="1" applyFill="1" applyBorder="1"/>
    <xf numFmtId="4" fontId="3" fillId="0" borderId="0" xfId="0" applyNumberFormat="1" applyFont="1" applyBorder="1"/>
    <xf numFmtId="4" fontId="9" fillId="0" borderId="0" xfId="0" applyNumberFormat="1" applyFont="1" applyFill="1" applyBorder="1" applyAlignment="1">
      <alignment horizontal="right"/>
    </xf>
    <xf numFmtId="4" fontId="9" fillId="0" borderId="0" xfId="0" applyNumberFormat="1" applyFont="1" applyFill="1" applyBorder="1"/>
    <xf numFmtId="0" fontId="3" fillId="0" borderId="0" xfId="0" applyFont="1"/>
    <xf numFmtId="1" fontId="9" fillId="0" borderId="0" xfId="0" applyNumberFormat="1" applyFont="1" applyFill="1" applyAlignment="1">
      <alignment horizontal="right" vertical="top" wrapText="1"/>
    </xf>
    <xf numFmtId="4" fontId="7" fillId="0" borderId="0" xfId="0" applyNumberFormat="1" applyFont="1" applyFill="1" applyBorder="1" applyAlignment="1">
      <alignment horizontal="right"/>
    </xf>
    <xf numFmtId="4" fontId="3" fillId="0" borderId="0" xfId="0" applyNumberFormat="1" applyFont="1" applyBorder="1" applyAlignment="1">
      <alignment horizontal="right"/>
    </xf>
    <xf numFmtId="4" fontId="10" fillId="0" borderId="0" xfId="0" applyNumberFormat="1" applyFont="1" applyBorder="1" applyAlignment="1">
      <alignment horizontal="right" wrapText="1"/>
    </xf>
    <xf numFmtId="4" fontId="9" fillId="0" borderId="0" xfId="0" applyNumberFormat="1" applyFont="1" applyFill="1" applyBorder="1" applyAlignment="1">
      <alignment horizontal="right" wrapText="1"/>
    </xf>
    <xf numFmtId="4" fontId="3" fillId="0" borderId="0" xfId="0" applyNumberFormat="1" applyFont="1" applyFill="1" applyBorder="1" applyAlignment="1">
      <alignment horizontal="justify"/>
    </xf>
    <xf numFmtId="4" fontId="10" fillId="0" borderId="0" xfId="0" applyNumberFormat="1" applyFont="1" applyFill="1" applyBorder="1" applyAlignment="1">
      <alignment horizontal="right" wrapText="1"/>
    </xf>
    <xf numFmtId="0" fontId="3" fillId="0" borderId="0" xfId="0" applyFont="1" applyFill="1" applyAlignment="1">
      <alignment horizontal="right" vertical="top" wrapText="1"/>
    </xf>
    <xf numFmtId="0" fontId="9" fillId="0" borderId="0" xfId="0" applyFont="1" applyFill="1" applyAlignment="1">
      <alignment horizontal="right" vertical="top" wrapText="1"/>
    </xf>
    <xf numFmtId="1" fontId="3" fillId="0" borderId="0" xfId="0" applyNumberFormat="1" applyFont="1" applyFill="1" applyAlignment="1">
      <alignment horizontal="right" vertical="top" wrapText="1"/>
    </xf>
    <xf numFmtId="1" fontId="3" fillId="0" borderId="0" xfId="0" applyNumberFormat="1" applyFont="1" applyFill="1" applyAlignment="1">
      <alignment horizontal="right" vertical="top"/>
    </xf>
    <xf numFmtId="1" fontId="3" fillId="0" borderId="0" xfId="0" applyNumberFormat="1" applyFont="1" applyAlignment="1">
      <alignment horizontal="right" vertical="top" wrapText="1"/>
    </xf>
    <xf numFmtId="4" fontId="2" fillId="0" borderId="0" xfId="0" applyNumberFormat="1" applyFont="1" applyFill="1" applyBorder="1" applyAlignment="1">
      <alignment horizontal="justify" vertical="center"/>
    </xf>
    <xf numFmtId="1" fontId="5" fillId="0" borderId="0" xfId="0" applyNumberFormat="1" applyFont="1" applyAlignment="1">
      <alignment horizontal="right" vertical="top" wrapText="1"/>
    </xf>
    <xf numFmtId="4" fontId="27" fillId="0" borderId="0" xfId="0" applyNumberFormat="1" applyFont="1" applyAlignment="1">
      <alignment horizontal="justify" vertical="top" wrapText="1"/>
    </xf>
    <xf numFmtId="4" fontId="24" fillId="0" borderId="0" xfId="0" applyNumberFormat="1" applyFont="1" applyAlignment="1">
      <alignment horizontal="right" vertical="top" wrapText="1"/>
    </xf>
    <xf numFmtId="4" fontId="24" fillId="0" borderId="0" xfId="0" applyNumberFormat="1" applyFont="1" applyAlignment="1">
      <alignment horizontal="right"/>
    </xf>
    <xf numFmtId="4" fontId="27" fillId="0" borderId="0" xfId="0" applyNumberFormat="1" applyFont="1" applyBorder="1" applyAlignment="1">
      <alignment horizontal="right" vertical="top" wrapText="1"/>
    </xf>
    <xf numFmtId="4" fontId="27" fillId="0" borderId="0" xfId="0" applyNumberFormat="1" applyFont="1" applyBorder="1" applyAlignment="1">
      <alignment horizontal="right"/>
    </xf>
    <xf numFmtId="4" fontId="3" fillId="0" borderId="0" xfId="0" applyNumberFormat="1" applyFont="1" applyAlignment="1">
      <alignment horizontal="justify" vertical="top" wrapText="1"/>
    </xf>
    <xf numFmtId="4" fontId="8" fillId="0" borderId="0" xfId="0" applyNumberFormat="1" applyFont="1" applyAlignment="1">
      <alignment horizontal="justify" vertical="top" wrapText="1"/>
    </xf>
    <xf numFmtId="2" fontId="17" fillId="0" borderId="0" xfId="0" applyNumberFormat="1" applyFont="1"/>
    <xf numFmtId="4" fontId="4" fillId="2" borderId="2" xfId="0" applyNumberFormat="1" applyFont="1" applyFill="1" applyBorder="1" applyAlignment="1">
      <alignment horizontal="center" vertical="center"/>
    </xf>
    <xf numFmtId="4" fontId="11" fillId="0" borderId="0" xfId="0" applyNumberFormat="1" applyFont="1" applyBorder="1"/>
    <xf numFmtId="0" fontId="11" fillId="0" borderId="0" xfId="0" applyFont="1" applyBorder="1"/>
    <xf numFmtId="4" fontId="11" fillId="0" borderId="2" xfId="0" applyNumberFormat="1" applyFont="1" applyBorder="1"/>
    <xf numFmtId="0" fontId="11" fillId="0" borderId="2" xfId="0" applyFont="1" applyBorder="1"/>
    <xf numFmtId="0" fontId="11" fillId="0" borderId="0" xfId="0" applyFont="1" applyFill="1" applyAlignment="1">
      <alignment horizontal="right" vertical="top" wrapText="1"/>
    </xf>
    <xf numFmtId="4" fontId="11" fillId="0" borderId="0" xfId="0" applyNumberFormat="1" applyFont="1" applyFill="1" applyBorder="1" applyAlignment="1">
      <alignment horizontal="justify" vertical="top" wrapText="1"/>
    </xf>
    <xf numFmtId="1" fontId="11" fillId="0" borderId="0" xfId="0" applyNumberFormat="1" applyFont="1" applyFill="1" applyAlignment="1">
      <alignment horizontal="right" vertical="top" wrapText="1"/>
    </xf>
    <xf numFmtId="4" fontId="11" fillId="0" borderId="0" xfId="0" applyNumberFormat="1" applyFont="1" applyFill="1" applyBorder="1" applyAlignment="1">
      <alignment horizontal="left" vertical="top" wrapText="1"/>
    </xf>
    <xf numFmtId="4" fontId="11" fillId="0" borderId="0" xfId="0" applyNumberFormat="1" applyFont="1" applyAlignment="1">
      <alignment horizontal="right" vertical="top" wrapText="1"/>
    </xf>
    <xf numFmtId="2" fontId="11" fillId="0" borderId="0" xfId="0" applyNumberFormat="1" applyFont="1"/>
    <xf numFmtId="1" fontId="11" fillId="0" borderId="0" xfId="0" applyNumberFormat="1" applyFont="1" applyAlignment="1">
      <alignment horizontal="right" vertical="top" wrapText="1"/>
    </xf>
    <xf numFmtId="0" fontId="11" fillId="0" borderId="0" xfId="0" applyFont="1"/>
    <xf numFmtId="4" fontId="11" fillId="0" borderId="0" xfId="0" applyNumberFormat="1" applyFont="1"/>
    <xf numFmtId="4" fontId="8" fillId="0" borderId="0" xfId="0" applyNumberFormat="1" applyFont="1" applyAlignment="1">
      <alignment vertical="top" wrapText="1"/>
    </xf>
    <xf numFmtId="4" fontId="9" fillId="0" borderId="0" xfId="0" applyNumberFormat="1" applyFont="1" applyAlignment="1">
      <alignment horizontal="right" vertical="top" wrapText="1"/>
    </xf>
    <xf numFmtId="4" fontId="9" fillId="0" borderId="0" xfId="0" applyNumberFormat="1" applyFont="1" applyAlignment="1">
      <alignment horizontal="justify" vertical="top" wrapText="1"/>
    </xf>
    <xf numFmtId="4" fontId="5" fillId="0" borderId="1" xfId="0" applyNumberFormat="1" applyFont="1" applyBorder="1" applyAlignment="1">
      <alignment horizontal="right" vertical="top" wrapText="1"/>
    </xf>
    <xf numFmtId="1" fontId="5" fillId="0" borderId="1" xfId="0" applyNumberFormat="1" applyFont="1" applyBorder="1" applyAlignment="1">
      <alignment horizontal="right" vertical="top" wrapText="1"/>
    </xf>
    <xf numFmtId="4" fontId="9" fillId="0" borderId="0" xfId="0" applyNumberFormat="1" applyFont="1" applyBorder="1" applyAlignment="1">
      <alignment horizontal="justify" vertical="center" wrapText="1"/>
    </xf>
    <xf numFmtId="0" fontId="11" fillId="0" borderId="1" xfId="0" applyFont="1" applyBorder="1"/>
    <xf numFmtId="2" fontId="10" fillId="0" borderId="0" xfId="0" applyNumberFormat="1" applyFont="1" applyAlignment="1">
      <alignment horizontal="right" vertical="top" wrapText="1"/>
    </xf>
    <xf numFmtId="4" fontId="31" fillId="0" borderId="0" xfId="0" applyNumberFormat="1" applyFont="1"/>
    <xf numFmtId="4" fontId="11" fillId="0" borderId="1" xfId="0" applyNumberFormat="1" applyFont="1" applyBorder="1"/>
    <xf numFmtId="4" fontId="7" fillId="0" borderId="0" xfId="0" applyNumberFormat="1" applyFont="1" applyFill="1" applyBorder="1"/>
    <xf numFmtId="0" fontId="5" fillId="0" borderId="0" xfId="0" applyFont="1" applyBorder="1"/>
    <xf numFmtId="4" fontId="5" fillId="0" borderId="1" xfId="0" applyNumberFormat="1" applyFont="1" applyBorder="1" applyAlignment="1">
      <alignment horizontal="left" vertical="top" wrapText="1"/>
    </xf>
    <xf numFmtId="4" fontId="5" fillId="0" borderId="1" xfId="0" applyNumberFormat="1" applyFont="1" applyBorder="1" applyAlignment="1">
      <alignment horizontal="right"/>
    </xf>
    <xf numFmtId="2" fontId="5" fillId="0" borderId="1" xfId="0" applyNumberFormat="1" applyFont="1" applyBorder="1"/>
    <xf numFmtId="2" fontId="32" fillId="0" borderId="0" xfId="0" applyNumberFormat="1" applyFont="1" applyFill="1" applyAlignment="1">
      <alignment horizontal="right" vertical="top"/>
    </xf>
    <xf numFmtId="4" fontId="32" fillId="0" borderId="0" xfId="0" applyNumberFormat="1" applyFont="1" applyFill="1" applyBorder="1" applyAlignment="1">
      <alignment horizontal="right"/>
    </xf>
    <xf numFmtId="4" fontId="32" fillId="0" borderId="0" xfId="0" applyNumberFormat="1" applyFont="1" applyBorder="1" applyAlignment="1">
      <alignment horizontal="right"/>
    </xf>
    <xf numFmtId="4" fontId="32" fillId="0" borderId="0" xfId="0" applyNumberFormat="1" applyFont="1"/>
    <xf numFmtId="0" fontId="32" fillId="0" borderId="0" xfId="0" applyFont="1"/>
    <xf numFmtId="1" fontId="7" fillId="0" borderId="0" xfId="0" applyNumberFormat="1" applyFont="1" applyBorder="1" applyAlignment="1">
      <alignment horizontal="right" wrapText="1"/>
    </xf>
    <xf numFmtId="0" fontId="7" fillId="0" borderId="0" xfId="0" applyFont="1" applyBorder="1"/>
    <xf numFmtId="4" fontId="27" fillId="0" borderId="0" xfId="0" applyNumberFormat="1" applyFont="1" applyAlignment="1">
      <alignment horizontal="right" wrapText="1"/>
    </xf>
    <xf numFmtId="4" fontId="5" fillId="0" borderId="0" xfId="0" applyNumberFormat="1" applyFont="1" applyAlignment="1">
      <alignment horizontal="right" wrapText="1"/>
    </xf>
    <xf numFmtId="4" fontId="7" fillId="0" borderId="0" xfId="0" applyNumberFormat="1" applyFont="1" applyAlignment="1">
      <alignment horizontal="right"/>
    </xf>
    <xf numFmtId="4" fontId="9" fillId="0" borderId="0" xfId="0" applyNumberFormat="1" applyFont="1" applyAlignment="1">
      <alignment horizontal="right"/>
    </xf>
    <xf numFmtId="4" fontId="9" fillId="0" borderId="0" xfId="0" applyNumberFormat="1" applyFont="1" applyBorder="1" applyAlignment="1">
      <alignment horizontal="right"/>
    </xf>
    <xf numFmtId="4" fontId="36" fillId="0" borderId="0" xfId="0" applyNumberFormat="1" applyFont="1"/>
    <xf numFmtId="2" fontId="36" fillId="0" borderId="0" xfId="0" applyNumberFormat="1" applyFont="1"/>
    <xf numFmtId="1" fontId="27" fillId="0" borderId="0" xfId="0" applyNumberFormat="1" applyFont="1" applyAlignment="1">
      <alignment horizontal="right" vertical="top" wrapText="1"/>
    </xf>
    <xf numFmtId="1" fontId="27" fillId="0" borderId="0" xfId="0" applyNumberFormat="1" applyFont="1" applyAlignment="1">
      <alignment horizontal="right" wrapText="1"/>
    </xf>
    <xf numFmtId="1" fontId="5" fillId="0" borderId="0" xfId="0" applyNumberFormat="1" applyFont="1" applyFill="1" applyBorder="1" applyAlignment="1">
      <alignment horizontal="right" wrapText="1"/>
    </xf>
    <xf numFmtId="4" fontId="9" fillId="0" borderId="0" xfId="0" applyNumberFormat="1" applyFont="1" applyFill="1" applyBorder="1" applyAlignment="1">
      <alignment horizontal="left" wrapText="1"/>
    </xf>
    <xf numFmtId="2" fontId="5" fillId="0" borderId="0" xfId="0" applyNumberFormat="1" applyFont="1" applyFill="1" applyBorder="1"/>
    <xf numFmtId="0" fontId="2" fillId="0" borderId="3" xfId="0" applyFont="1" applyBorder="1" applyAlignment="1"/>
    <xf numFmtId="0" fontId="2" fillId="0" borderId="4" xfId="0" applyFont="1" applyBorder="1" applyAlignment="1"/>
    <xf numFmtId="0" fontId="2" fillId="0" borderId="5" xfId="0" applyFont="1" applyBorder="1" applyAlignment="1"/>
    <xf numFmtId="4" fontId="4" fillId="2" borderId="0" xfId="0" applyNumberFormat="1" applyFont="1" applyFill="1" applyBorder="1" applyAlignment="1">
      <alignment horizontal="right"/>
    </xf>
    <xf numFmtId="4" fontId="7" fillId="0" borderId="0" xfId="0" applyNumberFormat="1" applyFont="1" applyFill="1" applyAlignment="1">
      <alignment horizontal="right" vertical="top" wrapText="1"/>
    </xf>
    <xf numFmtId="4" fontId="9" fillId="0" borderId="0" xfId="0" applyNumberFormat="1" applyFont="1" applyFill="1" applyBorder="1" applyAlignment="1">
      <alignment horizontal="right" vertical="top" wrapText="1"/>
    </xf>
    <xf numFmtId="4" fontId="2" fillId="0" borderId="0" xfId="0" applyNumberFormat="1" applyFont="1" applyFill="1" applyBorder="1" applyAlignment="1">
      <alignment horizontal="right"/>
    </xf>
    <xf numFmtId="1" fontId="1" fillId="0" borderId="0" xfId="0" applyNumberFormat="1" applyFont="1" applyFill="1" applyAlignment="1">
      <alignment horizontal="right" vertical="top" wrapText="1"/>
    </xf>
    <xf numFmtId="4" fontId="1" fillId="0" borderId="0" xfId="0" applyNumberFormat="1" applyFont="1" applyFill="1" applyAlignment="1">
      <alignment horizontal="right" vertical="top" wrapText="1"/>
    </xf>
    <xf numFmtId="4" fontId="1" fillId="0" borderId="0" xfId="0" applyNumberFormat="1" applyFont="1" applyFill="1" applyAlignment="1">
      <alignment horizontal="right"/>
    </xf>
    <xf numFmtId="4" fontId="1" fillId="0" borderId="0" xfId="0" applyNumberFormat="1" applyFont="1" applyFill="1" applyBorder="1"/>
    <xf numFmtId="4" fontId="1" fillId="0" borderId="0" xfId="0" applyNumberFormat="1" applyFont="1"/>
    <xf numFmtId="2" fontId="1" fillId="0" borderId="0" xfId="0" applyNumberFormat="1" applyFont="1"/>
    <xf numFmtId="4" fontId="1" fillId="0" borderId="0" xfId="0" applyNumberFormat="1" applyFont="1" applyFill="1" applyBorder="1" applyAlignment="1">
      <alignment horizontal="right" vertical="top" wrapText="1"/>
    </xf>
    <xf numFmtId="4" fontId="1" fillId="0" borderId="0" xfId="0" applyNumberFormat="1" applyFont="1" applyFill="1" applyBorder="1" applyAlignment="1">
      <alignment horizontal="right"/>
    </xf>
    <xf numFmtId="4" fontId="1" fillId="0" borderId="0" xfId="0" applyNumberFormat="1" applyFont="1" applyFill="1"/>
    <xf numFmtId="4" fontId="1" fillId="0" borderId="1" xfId="0" applyNumberFormat="1" applyFont="1" applyFill="1" applyBorder="1" applyAlignment="1">
      <alignment horizontal="right"/>
    </xf>
    <xf numFmtId="4" fontId="1" fillId="0" borderId="0" xfId="0" applyNumberFormat="1" applyFont="1" applyFill="1" applyAlignment="1">
      <alignment horizontal="justify" vertical="top" wrapText="1"/>
    </xf>
    <xf numFmtId="4" fontId="1" fillId="0" borderId="0" xfId="0" applyNumberFormat="1" applyFont="1" applyFill="1" applyAlignment="1">
      <alignment vertical="top" wrapText="1"/>
    </xf>
    <xf numFmtId="1" fontId="1" fillId="0" borderId="0" xfId="0" applyNumberFormat="1" applyFont="1" applyAlignment="1">
      <alignment horizontal="right" vertical="top" wrapText="1"/>
    </xf>
    <xf numFmtId="4" fontId="1" fillId="0" borderId="1" xfId="0" applyNumberFormat="1" applyFont="1" applyFill="1" applyBorder="1"/>
    <xf numFmtId="4" fontId="36" fillId="0" borderId="0" xfId="0" applyNumberFormat="1" applyFont="1" applyAlignment="1">
      <alignment horizontal="right"/>
    </xf>
    <xf numFmtId="4" fontId="1" fillId="0" borderId="0" xfId="0" applyNumberFormat="1" applyFont="1" applyAlignment="1">
      <alignment horizontal="right" wrapText="1"/>
    </xf>
    <xf numFmtId="4" fontId="1" fillId="0" borderId="0" xfId="0" applyNumberFormat="1" applyFont="1" applyAlignment="1">
      <alignment horizontal="right"/>
    </xf>
    <xf numFmtId="0" fontId="1" fillId="3" borderId="2" xfId="0" applyFont="1" applyFill="1" applyBorder="1" applyAlignment="1">
      <alignment horizontal="right"/>
    </xf>
    <xf numFmtId="4" fontId="1" fillId="0" borderId="0" xfId="0" applyNumberFormat="1" applyFont="1" applyBorder="1" applyAlignment="1">
      <alignment horizontal="right"/>
    </xf>
    <xf numFmtId="4" fontId="1" fillId="0" borderId="0" xfId="0" applyNumberFormat="1" applyFont="1" applyFill="1" applyBorder="1" applyAlignment="1">
      <alignment horizontal="right" vertical="center"/>
    </xf>
    <xf numFmtId="4" fontId="1" fillId="0" borderId="0" xfId="0" applyNumberFormat="1" applyFont="1" applyAlignment="1">
      <alignment horizontal="right" vertical="top" wrapText="1"/>
    </xf>
    <xf numFmtId="0" fontId="1" fillId="0" borderId="0" xfId="0" applyFont="1" applyAlignment="1">
      <alignment horizontal="right"/>
    </xf>
    <xf numFmtId="0" fontId="1" fillId="0" borderId="0" xfId="0" applyFont="1"/>
    <xf numFmtId="4" fontId="1" fillId="0" borderId="0" xfId="0" applyNumberFormat="1" applyFont="1" applyFill="1" applyBorder="1" applyAlignment="1">
      <alignment horizontal="right" wrapText="1"/>
    </xf>
    <xf numFmtId="4" fontId="1" fillId="0" borderId="0" xfId="0" applyNumberFormat="1" applyFont="1" applyFill="1" applyBorder="1" applyAlignment="1"/>
    <xf numFmtId="4" fontId="1" fillId="0" borderId="0" xfId="0" applyNumberFormat="1" applyFont="1" applyFill="1" applyAlignment="1"/>
    <xf numFmtId="4" fontId="1" fillId="0" borderId="0" xfId="0" applyNumberFormat="1" applyFont="1" applyFill="1" applyBorder="1" applyAlignment="1">
      <alignment horizontal="justify" vertical="center"/>
    </xf>
    <xf numFmtId="4" fontId="1" fillId="0" borderId="0" xfId="0" applyNumberFormat="1" applyFont="1" applyAlignment="1">
      <alignment horizontal="justify" vertical="top" wrapText="1"/>
    </xf>
    <xf numFmtId="4" fontId="1" fillId="0" borderId="0" xfId="0" applyNumberFormat="1" applyFont="1" applyAlignment="1">
      <alignment horizontal="left" vertical="top" wrapText="1"/>
    </xf>
    <xf numFmtId="0" fontId="40" fillId="0" borderId="0" xfId="2" applyFont="1" applyAlignment="1">
      <alignment wrapText="1"/>
    </xf>
    <xf numFmtId="0" fontId="40" fillId="0" borderId="0" xfId="2" applyFont="1" applyAlignment="1">
      <alignment vertical="top" wrapText="1"/>
    </xf>
    <xf numFmtId="0" fontId="1" fillId="0" borderId="0" xfId="5" applyFont="1" applyAlignment="1">
      <alignment horizontal="justify" vertical="center"/>
    </xf>
    <xf numFmtId="2" fontId="8" fillId="0" borderId="0" xfId="5" applyNumberFormat="1" applyFont="1" applyFill="1" applyAlignment="1">
      <alignment horizontal="justify" vertical="top" wrapText="1"/>
    </xf>
    <xf numFmtId="1" fontId="1" fillId="0" borderId="0" xfId="5" applyNumberFormat="1" applyFont="1" applyFill="1" applyAlignment="1">
      <alignment horizontal="right" vertical="top" wrapText="1"/>
    </xf>
    <xf numFmtId="2" fontId="1" fillId="0" borderId="0" xfId="5" applyNumberFormat="1" applyFont="1" applyFill="1" applyAlignment="1">
      <alignment horizontal="justify" vertical="top" wrapText="1"/>
    </xf>
    <xf numFmtId="2" fontId="5" fillId="0" borderId="0" xfId="0" applyNumberFormat="1" applyFont="1"/>
    <xf numFmtId="1" fontId="24" fillId="0" borderId="0" xfId="0" applyNumberFormat="1" applyFont="1" applyAlignment="1">
      <alignment horizontal="right" vertical="top" wrapText="1"/>
    </xf>
    <xf numFmtId="4" fontId="5" fillId="0" borderId="0" xfId="0" applyNumberFormat="1" applyFont="1" applyAlignment="1">
      <alignment horizontal="right"/>
    </xf>
    <xf numFmtId="4" fontId="27" fillId="0" borderId="0" xfId="0" applyNumberFormat="1" applyFont="1" applyAlignment="1">
      <alignment horizontal="right" vertical="top" wrapText="1"/>
    </xf>
    <xf numFmtId="0" fontId="5" fillId="0" borderId="0" xfId="0" applyFont="1" applyAlignment="1">
      <alignment horizontal="justify" vertical="top" wrapText="1"/>
    </xf>
    <xf numFmtId="1" fontId="7" fillId="0" borderId="0" xfId="0" applyNumberFormat="1" applyFont="1" applyAlignment="1">
      <alignment horizontal="right" vertical="top" wrapText="1"/>
    </xf>
    <xf numFmtId="1" fontId="9" fillId="0" borderId="0" xfId="0" applyNumberFormat="1" applyFont="1" applyAlignment="1">
      <alignment horizontal="right" vertical="top" wrapText="1"/>
    </xf>
    <xf numFmtId="4" fontId="5" fillId="0" borderId="0" xfId="0" applyNumberFormat="1" applyFont="1" applyAlignment="1">
      <alignment horizontal="justify" vertical="top" wrapText="1"/>
    </xf>
    <xf numFmtId="4" fontId="42" fillId="0" borderId="0" xfId="0" applyNumberFormat="1" applyFont="1" applyAlignment="1">
      <alignment horizontal="justify" vertical="top" wrapText="1"/>
    </xf>
    <xf numFmtId="0" fontId="5" fillId="0" borderId="0" xfId="0" applyFont="1" applyAlignment="1">
      <alignment horizontal="right" vertical="top" wrapText="1"/>
    </xf>
    <xf numFmtId="1" fontId="11" fillId="0" borderId="1" xfId="0" applyNumberFormat="1" applyFont="1" applyFill="1" applyBorder="1" applyAlignment="1">
      <alignment horizontal="right" vertical="top" wrapText="1"/>
    </xf>
    <xf numFmtId="0" fontId="1" fillId="0" borderId="1" xfId="0" applyFont="1" applyBorder="1" applyAlignment="1">
      <alignment horizontal="right"/>
    </xf>
    <xf numFmtId="4" fontId="1" fillId="0" borderId="1" xfId="0" applyNumberFormat="1" applyFont="1" applyBorder="1"/>
    <xf numFmtId="0" fontId="1" fillId="0" borderId="1" xfId="0" applyFont="1" applyBorder="1"/>
    <xf numFmtId="4" fontId="5" fillId="0" borderId="0" xfId="0" applyNumberFormat="1" applyFont="1" applyAlignment="1">
      <alignment horizontal="left" vertical="top" wrapText="1"/>
    </xf>
    <xf numFmtId="4" fontId="5" fillId="0" borderId="0" xfId="0" applyNumberFormat="1" applyFont="1" applyAlignment="1">
      <alignment horizontal="right" vertical="top" wrapText="1"/>
    </xf>
    <xf numFmtId="0" fontId="1" fillId="0" borderId="0" xfId="0" applyFont="1" applyAlignment="1">
      <alignment horizontal="justify" wrapText="1"/>
    </xf>
    <xf numFmtId="2" fontId="5" fillId="0" borderId="0" xfId="0" applyNumberFormat="1" applyFont="1" applyAlignment="1">
      <alignment horizontal="right" vertical="top" wrapText="1"/>
    </xf>
    <xf numFmtId="2" fontId="5" fillId="0" borderId="0" xfId="0" applyNumberFormat="1" applyFont="1" applyAlignment="1">
      <alignment vertical="top" wrapText="1"/>
    </xf>
    <xf numFmtId="2" fontId="42" fillId="0" borderId="0" xfId="0" applyNumberFormat="1" applyFont="1" applyAlignment="1">
      <alignment horizontal="justify" vertical="top" wrapText="1"/>
    </xf>
    <xf numFmtId="2" fontId="5" fillId="0" borderId="0" xfId="0" applyNumberFormat="1" applyFont="1" applyAlignment="1">
      <alignment horizontal="justify" vertical="top" wrapText="1"/>
    </xf>
    <xf numFmtId="1" fontId="5" fillId="0" borderId="0" xfId="0" applyNumberFormat="1" applyFont="1" applyBorder="1" applyAlignment="1">
      <alignment horizontal="right" vertical="top" wrapText="1"/>
    </xf>
    <xf numFmtId="2" fontId="1" fillId="0" borderId="0" xfId="0" applyNumberFormat="1" applyFont="1" applyBorder="1"/>
    <xf numFmtId="1" fontId="11" fillId="0" borderId="0" xfId="0" applyNumberFormat="1" applyFont="1" applyBorder="1" applyAlignment="1">
      <alignment horizontal="right"/>
    </xf>
    <xf numFmtId="4" fontId="1" fillId="0" borderId="0" xfId="0" applyNumberFormat="1" applyFont="1" applyBorder="1" applyAlignment="1">
      <alignment horizontal="justify" vertical="top" wrapText="1"/>
    </xf>
    <xf numFmtId="1" fontId="3" fillId="0" borderId="1" xfId="0" applyNumberFormat="1" applyFont="1" applyBorder="1" applyAlignment="1">
      <alignment horizontal="right" vertical="top" wrapText="1"/>
    </xf>
    <xf numFmtId="4" fontId="5" fillId="0" borderId="1" xfId="0" applyNumberFormat="1" applyFont="1" applyBorder="1" applyAlignment="1">
      <alignment horizontal="justify" vertical="center"/>
    </xf>
    <xf numFmtId="4" fontId="5" fillId="0" borderId="1" xfId="0" applyNumberFormat="1" applyFont="1" applyBorder="1"/>
    <xf numFmtId="0" fontId="5" fillId="0" borderId="1" xfId="0" applyFont="1" applyBorder="1"/>
    <xf numFmtId="0" fontId="1" fillId="0" borderId="0" xfId="0" applyFont="1" applyBorder="1" applyAlignment="1">
      <alignment horizontal="left"/>
    </xf>
    <xf numFmtId="0" fontId="1" fillId="0" borderId="0" xfId="0" applyFont="1" applyBorder="1" applyAlignment="1">
      <alignment horizontal="right"/>
    </xf>
    <xf numFmtId="0" fontId="1" fillId="0" borderId="0" xfId="0" applyFont="1" applyBorder="1"/>
    <xf numFmtId="0" fontId="1" fillId="0" borderId="0" xfId="0" applyFont="1" applyFill="1" applyAlignment="1">
      <alignment horizontal="right" vertical="top" wrapText="1"/>
    </xf>
    <xf numFmtId="0" fontId="1" fillId="0" borderId="0" xfId="0" applyFont="1" applyFill="1" applyAlignment="1">
      <alignment horizontal="justify" vertical="top" wrapText="1"/>
    </xf>
    <xf numFmtId="4" fontId="43" fillId="0" borderId="0" xfId="0" applyNumberFormat="1" applyFont="1" applyFill="1" applyBorder="1" applyAlignment="1">
      <alignment horizontal="right"/>
    </xf>
    <xf numFmtId="4" fontId="1" fillId="0" borderId="0" xfId="0" applyNumberFormat="1" applyFont="1" applyFill="1" applyBorder="1" applyAlignment="1">
      <alignment horizontal="justify" vertical="center" wrapText="1"/>
    </xf>
    <xf numFmtId="4" fontId="13" fillId="0" borderId="0" xfId="0" applyNumberFormat="1" applyFont="1" applyBorder="1" applyAlignment="1">
      <alignment horizontal="right"/>
    </xf>
    <xf numFmtId="4" fontId="20" fillId="0" borderId="0" xfId="0" applyNumberFormat="1" applyFont="1" applyBorder="1" applyAlignment="1">
      <alignment horizontal="right"/>
    </xf>
    <xf numFmtId="4" fontId="15" fillId="0" borderId="0" xfId="0" applyNumberFormat="1" applyFont="1" applyBorder="1" applyAlignment="1">
      <alignment horizontal="right"/>
    </xf>
    <xf numFmtId="4" fontId="36" fillId="0" borderId="0" xfId="0" applyNumberFormat="1" applyFont="1" applyBorder="1" applyAlignment="1">
      <alignment horizontal="right"/>
    </xf>
    <xf numFmtId="4" fontId="16" fillId="0" borderId="0" xfId="0" applyNumberFormat="1" applyFont="1" applyBorder="1" applyAlignment="1">
      <alignment horizontal="right"/>
    </xf>
    <xf numFmtId="4" fontId="25" fillId="0" borderId="0" xfId="0" applyNumberFormat="1" applyFont="1" applyFill="1" applyBorder="1" applyAlignment="1">
      <alignment horizontal="right"/>
    </xf>
    <xf numFmtId="4" fontId="0" fillId="0" borderId="0" xfId="0" applyNumberFormat="1" applyBorder="1" applyAlignment="1">
      <alignment horizontal="right"/>
    </xf>
    <xf numFmtId="4" fontId="0" fillId="0" borderId="0" xfId="0" applyNumberFormat="1" applyAlignment="1">
      <alignment horizontal="right"/>
    </xf>
    <xf numFmtId="4" fontId="3" fillId="0" borderId="0" xfId="0" applyNumberFormat="1" applyFont="1" applyAlignment="1">
      <alignment horizontal="right"/>
    </xf>
    <xf numFmtId="4" fontId="11" fillId="0" borderId="0" xfId="0" applyNumberFormat="1" applyFont="1" applyFill="1" applyBorder="1" applyAlignment="1">
      <alignment horizontal="right" wrapText="1"/>
    </xf>
    <xf numFmtId="4" fontId="11" fillId="0" borderId="0" xfId="0" applyNumberFormat="1" applyFont="1" applyBorder="1" applyAlignment="1">
      <alignment horizontal="right"/>
    </xf>
    <xf numFmtId="4" fontId="11" fillId="0" borderId="2" xfId="0" applyNumberFormat="1" applyFont="1" applyBorder="1" applyAlignment="1">
      <alignment horizontal="right"/>
    </xf>
    <xf numFmtId="4" fontId="23" fillId="0" borderId="0" xfId="0" applyNumberFormat="1" applyFont="1" applyFill="1" applyBorder="1" applyAlignment="1">
      <alignment horizontal="right"/>
    </xf>
    <xf numFmtId="4" fontId="22" fillId="0" borderId="0" xfId="0" applyNumberFormat="1" applyFont="1" applyBorder="1" applyAlignment="1">
      <alignment horizontal="right"/>
    </xf>
    <xf numFmtId="4" fontId="32" fillId="0" borderId="0" xfId="0" applyNumberFormat="1" applyFont="1" applyAlignment="1">
      <alignment horizontal="right"/>
    </xf>
    <xf numFmtId="4" fontId="11" fillId="0" borderId="0" xfId="0" applyNumberFormat="1" applyFont="1" applyAlignment="1">
      <alignment horizontal="right"/>
    </xf>
    <xf numFmtId="4" fontId="11" fillId="0" borderId="0" xfId="0" applyNumberFormat="1" applyFont="1" applyFill="1" applyBorder="1" applyAlignment="1">
      <alignment horizontal="right" vertical="center"/>
    </xf>
    <xf numFmtId="4" fontId="11" fillId="0" borderId="0" xfId="0" applyNumberFormat="1" applyFont="1" applyBorder="1" applyAlignment="1">
      <alignment horizontal="right" vertical="center"/>
    </xf>
    <xf numFmtId="4" fontId="11" fillId="0" borderId="0" xfId="0" applyNumberFormat="1" applyFont="1" applyFill="1" applyBorder="1" applyAlignment="1">
      <alignment horizontal="right"/>
    </xf>
    <xf numFmtId="4" fontId="39" fillId="0" borderId="0" xfId="0" applyNumberFormat="1" applyFont="1" applyBorder="1" applyAlignment="1">
      <alignment horizontal="right"/>
    </xf>
    <xf numFmtId="4" fontId="38" fillId="0" borderId="0" xfId="0" applyNumberFormat="1" applyFont="1" applyBorder="1" applyAlignment="1">
      <alignment horizontal="right"/>
    </xf>
    <xf numFmtId="4" fontId="11" fillId="0" borderId="1" xfId="0" applyNumberFormat="1" applyFont="1" applyBorder="1" applyAlignment="1">
      <alignment horizontal="right"/>
    </xf>
    <xf numFmtId="4" fontId="18" fillId="0" borderId="0" xfId="0" applyNumberFormat="1" applyFont="1" applyBorder="1" applyAlignment="1">
      <alignment horizontal="right"/>
    </xf>
    <xf numFmtId="4" fontId="3" fillId="0" borderId="0" xfId="0" applyNumberFormat="1" applyFont="1" applyFill="1" applyBorder="1" applyAlignment="1">
      <alignment horizontal="right"/>
    </xf>
    <xf numFmtId="4" fontId="38" fillId="0" borderId="0" xfId="0" applyNumberFormat="1" applyFont="1" applyAlignment="1">
      <alignment horizontal="right"/>
    </xf>
    <xf numFmtId="4" fontId="25" fillId="0" borderId="0" xfId="0" applyNumberFormat="1" applyFont="1" applyBorder="1" applyAlignment="1">
      <alignment horizontal="right"/>
    </xf>
    <xf numFmtId="4" fontId="21" fillId="0" borderId="0" xfId="0" applyNumberFormat="1" applyFont="1" applyBorder="1" applyAlignment="1">
      <alignment horizontal="right"/>
    </xf>
    <xf numFmtId="4" fontId="7" fillId="0" borderId="0" xfId="0" applyNumberFormat="1" applyFont="1" applyBorder="1" applyAlignment="1">
      <alignment horizontal="right"/>
    </xf>
    <xf numFmtId="1" fontId="7" fillId="0" borderId="1" xfId="0" applyNumberFormat="1" applyFont="1" applyBorder="1" applyAlignment="1">
      <alignment horizontal="right" vertical="top" wrapText="1"/>
    </xf>
    <xf numFmtId="4" fontId="9" fillId="0" borderId="1" xfId="0" applyNumberFormat="1" applyFont="1" applyBorder="1" applyAlignment="1">
      <alignment horizontal="right" vertical="top" wrapText="1"/>
    </xf>
    <xf numFmtId="4" fontId="9" fillId="0" borderId="1" xfId="0" applyNumberFormat="1" applyFont="1" applyFill="1" applyBorder="1" applyAlignment="1">
      <alignment horizontal="right" vertical="top" wrapText="1"/>
    </xf>
    <xf numFmtId="4" fontId="2" fillId="0" borderId="1" xfId="0" applyNumberFormat="1" applyFont="1" applyFill="1" applyBorder="1" applyAlignment="1">
      <alignment horizontal="right"/>
    </xf>
    <xf numFmtId="4" fontId="3" fillId="0" borderId="1" xfId="0" applyNumberFormat="1" applyFont="1" applyBorder="1" applyAlignment="1">
      <alignment horizontal="right"/>
    </xf>
    <xf numFmtId="0" fontId="3" fillId="0" borderId="1" xfId="0" applyFont="1" applyBorder="1"/>
    <xf numFmtId="4" fontId="27" fillId="0" borderId="0" xfId="0" applyNumberFormat="1" applyFont="1" applyBorder="1" applyAlignment="1">
      <alignment horizontal="right" wrapText="1"/>
    </xf>
    <xf numFmtId="4" fontId="41" fillId="0" borderId="0" xfId="0" applyNumberFormat="1" applyFont="1" applyBorder="1" applyAlignment="1">
      <alignment horizontal="right"/>
    </xf>
    <xf numFmtId="4" fontId="5" fillId="0" borderId="0" xfId="0" applyNumberFormat="1" applyFont="1" applyBorder="1" applyAlignment="1">
      <alignment horizontal="right" vertical="top"/>
    </xf>
    <xf numFmtId="4" fontId="41" fillId="0" borderId="0" xfId="0" applyNumberFormat="1" applyFont="1" applyBorder="1" applyAlignment="1">
      <alignment horizontal="right" vertical="top"/>
    </xf>
    <xf numFmtId="4" fontId="44" fillId="0" borderId="0" xfId="0" applyNumberFormat="1" applyFont="1" applyBorder="1" applyAlignment="1">
      <alignment horizontal="right"/>
    </xf>
    <xf numFmtId="4" fontId="28" fillId="0" borderId="0" xfId="0" applyNumberFormat="1" applyFont="1" applyBorder="1" applyAlignment="1">
      <alignment horizontal="right"/>
    </xf>
    <xf numFmtId="0" fontId="0" fillId="0" borderId="0" xfId="0" applyFont="1"/>
    <xf numFmtId="0" fontId="1" fillId="0" borderId="0" xfId="0" applyFont="1" applyBorder="1" applyAlignment="1" applyProtection="1">
      <alignment horizontal="justify" vertical="top" wrapText="1"/>
      <protection locked="0"/>
    </xf>
    <xf numFmtId="0" fontId="46" fillId="0" borderId="0" xfId="0" applyFont="1" applyFill="1" applyBorder="1" applyAlignment="1">
      <alignment horizontal="center" wrapText="1"/>
    </xf>
    <xf numFmtId="0" fontId="34" fillId="0" borderId="0" xfId="0" applyFont="1"/>
    <xf numFmtId="4" fontId="11" fillId="0" borderId="1" xfId="0" applyNumberFormat="1" applyFont="1" applyFill="1" applyBorder="1" applyAlignment="1">
      <alignment horizontal="right"/>
    </xf>
    <xf numFmtId="4" fontId="16" fillId="0" borderId="1" xfId="0" applyNumberFormat="1" applyFont="1" applyBorder="1" applyAlignment="1">
      <alignment horizontal="right"/>
    </xf>
    <xf numFmtId="4" fontId="25" fillId="0" borderId="1" xfId="0" applyNumberFormat="1" applyFont="1" applyBorder="1" applyAlignment="1">
      <alignment horizontal="right"/>
    </xf>
    <xf numFmtId="4" fontId="1" fillId="0" borderId="0" xfId="0" applyNumberFormat="1" applyFont="1" applyFill="1" applyBorder="1" applyAlignment="1">
      <alignment horizontal="justify" vertical="top" wrapText="1"/>
    </xf>
    <xf numFmtId="4" fontId="1" fillId="0" borderId="0" xfId="0" applyNumberFormat="1" applyFont="1" applyBorder="1"/>
    <xf numFmtId="4" fontId="7" fillId="0" borderId="0" xfId="0" applyNumberFormat="1" applyFont="1"/>
    <xf numFmtId="0" fontId="1" fillId="0" borderId="0" xfId="0" applyFont="1" applyFill="1" applyBorder="1"/>
    <xf numFmtId="0" fontId="21" fillId="0" borderId="0" xfId="0" applyFont="1" applyBorder="1"/>
    <xf numFmtId="2" fontId="9" fillId="0" borderId="0" xfId="0" applyNumberFormat="1" applyFont="1" applyBorder="1"/>
    <xf numFmtId="2" fontId="18" fillId="0" borderId="0" xfId="0" applyNumberFormat="1" applyFont="1" applyBorder="1"/>
    <xf numFmtId="1" fontId="36" fillId="0" borderId="0" xfId="0" applyNumberFormat="1" applyFont="1" applyAlignment="1">
      <alignment horizontal="right"/>
    </xf>
    <xf numFmtId="1" fontId="5" fillId="0" borderId="0" xfId="0" applyNumberFormat="1" applyFont="1" applyAlignment="1">
      <alignment horizontal="right"/>
    </xf>
    <xf numFmtId="1" fontId="36" fillId="0" borderId="1" xfId="0" applyNumberFormat="1" applyFont="1" applyBorder="1" applyAlignment="1">
      <alignment horizontal="right"/>
    </xf>
    <xf numFmtId="1" fontId="36" fillId="0" borderId="1" xfId="0" applyNumberFormat="1" applyFont="1" applyBorder="1" applyAlignment="1">
      <alignment horizontal="left"/>
    </xf>
    <xf numFmtId="4" fontId="36" fillId="0" borderId="1" xfId="0" applyNumberFormat="1" applyFont="1" applyBorder="1" applyAlignment="1">
      <alignment horizontal="right"/>
    </xf>
    <xf numFmtId="4" fontId="36" fillId="0" borderId="1" xfId="0" applyNumberFormat="1" applyFont="1" applyBorder="1"/>
    <xf numFmtId="2" fontId="36" fillId="0" borderId="1" xfId="0" applyNumberFormat="1" applyFont="1" applyBorder="1"/>
    <xf numFmtId="4" fontId="47" fillId="0" borderId="0" xfId="0" applyNumberFormat="1" applyFont="1" applyBorder="1" applyAlignment="1">
      <alignment horizontal="right"/>
    </xf>
    <xf numFmtId="0" fontId="48" fillId="0" borderId="0" xfId="0" applyFont="1"/>
    <xf numFmtId="4" fontId="1" fillId="0" borderId="0" xfId="0" applyNumberFormat="1" applyFont="1" applyBorder="1" applyAlignment="1"/>
    <xf numFmtId="0" fontId="1" fillId="0" borderId="0" xfId="0" applyFont="1" applyAlignment="1">
      <alignment vertical="center"/>
    </xf>
    <xf numFmtId="4" fontId="1" fillId="0" borderId="1" xfId="0" applyNumberFormat="1" applyFont="1" applyBorder="1" applyAlignment="1">
      <alignment horizontal="right"/>
    </xf>
    <xf numFmtId="1" fontId="3" fillId="0" borderId="0" xfId="0" applyNumberFormat="1" applyFont="1" applyBorder="1" applyAlignment="1">
      <alignment horizontal="right"/>
    </xf>
    <xf numFmtId="0" fontId="3" fillId="0" borderId="0" xfId="0" applyFont="1" applyAlignment="1">
      <alignment horizontal="right"/>
    </xf>
    <xf numFmtId="0" fontId="32" fillId="0" borderId="0" xfId="0" applyFont="1" applyAlignment="1">
      <alignment horizontal="right" vertical="top"/>
    </xf>
    <xf numFmtId="0" fontId="0" fillId="0" borderId="0" xfId="0" applyFont="1" applyAlignment="1">
      <alignment horizontal="right"/>
    </xf>
    <xf numFmtId="4" fontId="49" fillId="0" borderId="0" xfId="0" applyNumberFormat="1" applyFont="1" applyBorder="1" applyAlignment="1">
      <alignment horizontal="right"/>
    </xf>
    <xf numFmtId="4" fontId="50" fillId="0" borderId="0" xfId="0" applyNumberFormat="1" applyFont="1" applyAlignment="1">
      <alignment horizontal="center"/>
    </xf>
    <xf numFmtId="4" fontId="51" fillId="0" borderId="0" xfId="0" applyNumberFormat="1" applyFont="1" applyAlignment="1">
      <alignment horizontal="center"/>
    </xf>
    <xf numFmtId="4" fontId="52" fillId="0" borderId="0" xfId="0" applyNumberFormat="1" applyFont="1" applyAlignment="1">
      <alignment horizontal="center"/>
    </xf>
    <xf numFmtId="4" fontId="53" fillId="0" borderId="0" xfId="0" applyNumberFormat="1" applyFont="1" applyAlignment="1">
      <alignment horizontal="center"/>
    </xf>
    <xf numFmtId="1" fontId="54" fillId="0" borderId="0" xfId="0" applyNumberFormat="1" applyFont="1" applyAlignment="1">
      <alignment horizontal="left"/>
    </xf>
    <xf numFmtId="4" fontId="49" fillId="0" borderId="0" xfId="0" applyNumberFormat="1" applyFont="1" applyAlignment="1">
      <alignment horizontal="center"/>
    </xf>
    <xf numFmtId="4" fontId="49" fillId="0" borderId="0" xfId="0" applyNumberFormat="1" applyFont="1" applyBorder="1" applyAlignment="1">
      <alignment horizontal="center"/>
    </xf>
    <xf numFmtId="4" fontId="55" fillId="0" borderId="0" xfId="0" applyNumberFormat="1" applyFont="1" applyAlignment="1">
      <alignment horizontal="center"/>
    </xf>
    <xf numFmtId="4" fontId="55" fillId="0" borderId="0" xfId="0" applyNumberFormat="1" applyFont="1" applyBorder="1" applyAlignment="1">
      <alignment horizontal="center"/>
    </xf>
    <xf numFmtId="4" fontId="49" fillId="0" borderId="0" xfId="0" applyNumberFormat="1" applyFont="1" applyAlignment="1">
      <alignment horizontal="right"/>
    </xf>
    <xf numFmtId="4" fontId="55" fillId="0" borderId="1" xfId="0" applyNumberFormat="1" applyFont="1" applyBorder="1" applyAlignment="1">
      <alignment horizontal="center"/>
    </xf>
    <xf numFmtId="4" fontId="56" fillId="0" borderId="0" xfId="0" applyNumberFormat="1" applyFont="1" applyFill="1" applyBorder="1" applyAlignment="1">
      <alignment horizontal="left" wrapText="1"/>
    </xf>
    <xf numFmtId="4" fontId="49" fillId="0" borderId="0" xfId="0" applyNumberFormat="1" applyFont="1" applyFill="1" applyBorder="1"/>
    <xf numFmtId="4" fontId="57" fillId="0" borderId="0" xfId="0" applyNumberFormat="1" applyFont="1" applyAlignment="1">
      <alignment horizontal="right" wrapText="1"/>
    </xf>
    <xf numFmtId="4" fontId="58" fillId="0" borderId="0" xfId="0" applyNumberFormat="1" applyFont="1" applyAlignment="1">
      <alignment horizontal="justify" wrapText="1"/>
    </xf>
    <xf numFmtId="4" fontId="58" fillId="0" borderId="0" xfId="0" applyNumberFormat="1" applyFont="1" applyAlignment="1">
      <alignment horizontal="center"/>
    </xf>
    <xf numFmtId="4" fontId="49" fillId="0" borderId="0" xfId="0" applyNumberFormat="1" applyFont="1" applyFill="1" applyBorder="1" applyAlignment="1">
      <alignment horizontal="right"/>
    </xf>
    <xf numFmtId="4" fontId="58" fillId="0" borderId="0" xfId="0" applyNumberFormat="1" applyFont="1" applyBorder="1" applyAlignment="1">
      <alignment horizontal="right"/>
    </xf>
    <xf numFmtId="4" fontId="58" fillId="0" borderId="0" xfId="0" applyNumberFormat="1" applyFont="1" applyBorder="1" applyAlignment="1">
      <alignment horizontal="center"/>
    </xf>
    <xf numFmtId="4" fontId="9" fillId="0" borderId="2" xfId="0" applyNumberFormat="1" applyFont="1" applyBorder="1" applyAlignment="1">
      <alignment horizontal="justify" vertical="center" wrapText="1"/>
    </xf>
    <xf numFmtId="1" fontId="9" fillId="0" borderId="7" xfId="0" applyNumberFormat="1" applyFont="1" applyBorder="1" applyAlignment="1">
      <alignment horizontal="right" vertical="center"/>
    </xf>
    <xf numFmtId="4" fontId="9" fillId="0" borderId="7" xfId="0" applyNumberFormat="1" applyFont="1" applyBorder="1" applyAlignment="1">
      <alignment horizontal="justify" vertical="center" wrapText="1"/>
    </xf>
    <xf numFmtId="1" fontId="9" fillId="0" borderId="6" xfId="0" applyNumberFormat="1" applyFont="1" applyBorder="1" applyAlignment="1">
      <alignment horizontal="right" vertical="center"/>
    </xf>
    <xf numFmtId="4" fontId="9" fillId="0" borderId="6" xfId="0" applyNumberFormat="1" applyFont="1" applyBorder="1" applyAlignment="1">
      <alignment horizontal="justify" vertical="center" wrapText="1"/>
    </xf>
    <xf numFmtId="4" fontId="1" fillId="0" borderId="7" xfId="0" applyNumberFormat="1" applyFont="1" applyFill="1" applyBorder="1" applyAlignment="1">
      <alignment horizontal="right" vertical="center"/>
    </xf>
    <xf numFmtId="4" fontId="1" fillId="0" borderId="7" xfId="0" applyNumberFormat="1" applyFont="1" applyFill="1" applyBorder="1" applyAlignment="1">
      <alignment vertical="center"/>
    </xf>
    <xf numFmtId="4" fontId="11" fillId="0" borderId="7" xfId="0" applyNumberFormat="1" applyFont="1" applyFill="1" applyBorder="1" applyAlignment="1">
      <alignment horizontal="right" vertical="center"/>
    </xf>
    <xf numFmtId="4" fontId="11" fillId="0" borderId="7" xfId="0" applyNumberFormat="1" applyFont="1" applyBorder="1" applyAlignment="1">
      <alignment horizontal="right" vertical="center"/>
    </xf>
    <xf numFmtId="0" fontId="11" fillId="0" borderId="7" xfId="0" applyFont="1" applyBorder="1" applyAlignment="1">
      <alignment vertical="center"/>
    </xf>
    <xf numFmtId="4" fontId="1" fillId="0" borderId="6" xfId="0" applyNumberFormat="1" applyFont="1" applyFill="1" applyBorder="1" applyAlignment="1">
      <alignment horizontal="right" vertical="center"/>
    </xf>
    <xf numFmtId="4" fontId="1" fillId="0" borderId="6" xfId="0" applyNumberFormat="1" applyFont="1" applyFill="1" applyBorder="1" applyAlignment="1">
      <alignment vertical="center"/>
    </xf>
    <xf numFmtId="4" fontId="11" fillId="0" borderId="6" xfId="0" applyNumberFormat="1" applyFont="1" applyFill="1" applyBorder="1" applyAlignment="1">
      <alignment horizontal="right" vertical="center"/>
    </xf>
    <xf numFmtId="4" fontId="11" fillId="0" borderId="6" xfId="0" applyNumberFormat="1" applyFont="1" applyBorder="1" applyAlignment="1">
      <alignment horizontal="right" vertical="center"/>
    </xf>
    <xf numFmtId="0" fontId="11" fillId="0" borderId="6" xfId="0" applyFont="1" applyBorder="1" applyAlignment="1">
      <alignment vertical="center"/>
    </xf>
    <xf numFmtId="4" fontId="2" fillId="0" borderId="0" xfId="0" applyNumberFormat="1" applyFont="1" applyFill="1" applyBorder="1" applyAlignment="1">
      <alignment horizontal="right" vertical="center"/>
    </xf>
    <xf numFmtId="4" fontId="1" fillId="0" borderId="0" xfId="0" applyNumberFormat="1" applyFont="1" applyFill="1" applyBorder="1" applyAlignment="1">
      <alignment vertical="center"/>
    </xf>
    <xf numFmtId="4" fontId="3" fillId="0" borderId="0" xfId="0" applyNumberFormat="1" applyFont="1" applyFill="1" applyBorder="1" applyAlignment="1">
      <alignment horizontal="right" vertical="center"/>
    </xf>
    <xf numFmtId="4" fontId="3" fillId="0" borderId="0" xfId="0" applyNumberFormat="1" applyFont="1" applyBorder="1" applyAlignment="1">
      <alignment horizontal="right" vertical="center"/>
    </xf>
    <xf numFmtId="0" fontId="3" fillId="0" borderId="0" xfId="0" applyFont="1" applyBorder="1" applyAlignment="1">
      <alignment vertical="center"/>
    </xf>
    <xf numFmtId="4" fontId="27" fillId="0" borderId="6" xfId="0" applyNumberFormat="1" applyFont="1" applyBorder="1" applyAlignment="1">
      <alignment horizontal="justify" vertical="center" wrapText="1"/>
    </xf>
    <xf numFmtId="0" fontId="11" fillId="0" borderId="0" xfId="0" applyFont="1" applyBorder="1" applyAlignment="1">
      <alignment vertical="center"/>
    </xf>
    <xf numFmtId="4" fontId="9" fillId="0" borderId="2" xfId="0" applyNumberFormat="1" applyFont="1" applyFill="1" applyBorder="1" applyAlignment="1">
      <alignment horizontal="right" vertical="center" wrapText="1"/>
    </xf>
    <xf numFmtId="4" fontId="1" fillId="0" borderId="2" xfId="0" applyNumberFormat="1" applyFont="1" applyFill="1" applyBorder="1" applyAlignment="1">
      <alignment vertical="center"/>
    </xf>
    <xf numFmtId="4" fontId="11" fillId="0" borderId="2"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4" fontId="3" fillId="0" borderId="2" xfId="0" applyNumberFormat="1" applyFont="1" applyBorder="1" applyAlignment="1">
      <alignment horizontal="right" vertical="center"/>
    </xf>
    <xf numFmtId="0" fontId="3" fillId="0" borderId="2" xfId="0" applyFont="1" applyBorder="1" applyAlignment="1">
      <alignment vertical="center"/>
    </xf>
    <xf numFmtId="1" fontId="7" fillId="0" borderId="0" xfId="0" applyNumberFormat="1" applyFont="1" applyBorder="1" applyAlignment="1">
      <alignment horizontal="right" vertical="center" wrapText="1"/>
    </xf>
    <xf numFmtId="4" fontId="10" fillId="0" borderId="0" xfId="0" applyNumberFormat="1" applyFont="1" applyBorder="1" applyAlignment="1">
      <alignment horizontal="right" vertical="center" wrapText="1"/>
    </xf>
    <xf numFmtId="4" fontId="10" fillId="0" borderId="0" xfId="0" applyNumberFormat="1" applyFont="1" applyFill="1" applyBorder="1" applyAlignment="1">
      <alignment horizontal="right" vertical="center" wrapText="1"/>
    </xf>
    <xf numFmtId="4" fontId="7" fillId="0" borderId="0" xfId="0" applyNumberFormat="1" applyFont="1" applyFill="1" applyBorder="1" applyAlignment="1">
      <alignment vertical="center"/>
    </xf>
    <xf numFmtId="4" fontId="7" fillId="0" borderId="0" xfId="0" applyNumberFormat="1" applyFont="1" applyFill="1" applyBorder="1" applyAlignment="1">
      <alignment horizontal="right" vertical="center"/>
    </xf>
    <xf numFmtId="4" fontId="7" fillId="0" borderId="0" xfId="0" applyNumberFormat="1" applyFont="1" applyBorder="1" applyAlignment="1">
      <alignment horizontal="right" vertical="center"/>
    </xf>
    <xf numFmtId="0" fontId="7" fillId="0" borderId="0" xfId="0" applyFont="1" applyBorder="1" applyAlignment="1">
      <alignment vertical="center"/>
    </xf>
    <xf numFmtId="1" fontId="33" fillId="0" borderId="8" xfId="0" applyNumberFormat="1" applyFont="1" applyBorder="1" applyAlignment="1">
      <alignment horizontal="right" vertical="center"/>
    </xf>
    <xf numFmtId="4" fontId="37" fillId="0" borderId="8" xfId="0" quotePrefix="1" applyNumberFormat="1" applyFont="1" applyBorder="1" applyAlignment="1">
      <alignment horizontal="right" vertical="center" wrapText="1"/>
    </xf>
    <xf numFmtId="4" fontId="7" fillId="0" borderId="8" xfId="0" applyNumberFormat="1" applyFont="1" applyFill="1" applyBorder="1" applyAlignment="1">
      <alignment horizontal="right" vertical="center"/>
    </xf>
    <xf numFmtId="4" fontId="7" fillId="0" borderId="8" xfId="0" applyNumberFormat="1" applyFont="1" applyFill="1" applyBorder="1" applyAlignment="1">
      <alignment vertical="center"/>
    </xf>
    <xf numFmtId="4" fontId="7" fillId="0" borderId="7" xfId="0" applyNumberFormat="1" applyFont="1" applyFill="1" applyBorder="1" applyAlignment="1">
      <alignment horizontal="right" vertical="center"/>
    </xf>
    <xf numFmtId="4" fontId="7" fillId="0" borderId="7" xfId="0" applyNumberFormat="1" applyFont="1" applyBorder="1" applyAlignment="1">
      <alignment horizontal="right" vertical="center"/>
    </xf>
    <xf numFmtId="0" fontId="7" fillId="0" borderId="7" xfId="0" applyFont="1" applyBorder="1" applyAlignment="1">
      <alignment vertical="center"/>
    </xf>
    <xf numFmtId="4" fontId="10" fillId="0" borderId="0" xfId="0" applyNumberFormat="1" applyFont="1" applyAlignment="1">
      <alignment horizontal="right" vertical="center" wrapText="1"/>
    </xf>
    <xf numFmtId="4" fontId="7" fillId="0" borderId="0" xfId="0" applyNumberFormat="1" applyFont="1" applyFill="1" applyAlignment="1">
      <alignment horizontal="right" vertical="center"/>
    </xf>
    <xf numFmtId="4" fontId="7" fillId="0" borderId="0" xfId="0" applyNumberFormat="1" applyFont="1" applyFill="1" applyAlignment="1">
      <alignment vertical="center"/>
    </xf>
    <xf numFmtId="4" fontId="1" fillId="0" borderId="0" xfId="0" applyNumberFormat="1" applyFont="1" applyAlignment="1">
      <alignment horizontal="justify" wrapText="1"/>
    </xf>
    <xf numFmtId="4" fontId="3" fillId="0" borderId="0" xfId="0" applyNumberFormat="1" applyFont="1" applyAlignment="1">
      <alignment horizontal="justify" wrapText="1"/>
    </xf>
    <xf numFmtId="0" fontId="32" fillId="0" borderId="0" xfId="0" applyFont="1" applyAlignment="1">
      <alignment horizontal="justify" wrapText="1"/>
    </xf>
    <xf numFmtId="0" fontId="32" fillId="0" borderId="0" xfId="0" applyFont="1" applyAlignment="1">
      <alignment horizontal="justify" vertical="top" wrapText="1"/>
    </xf>
    <xf numFmtId="1" fontId="17" fillId="0" borderId="0" xfId="0" applyNumberFormat="1" applyFont="1" applyAlignment="1">
      <alignment horizontal="left"/>
    </xf>
    <xf numFmtId="4" fontId="5" fillId="0" borderId="0" xfId="0" applyNumberFormat="1" applyFont="1" applyAlignment="1">
      <alignment horizontal="center"/>
    </xf>
    <xf numFmtId="0" fontId="34" fillId="0" borderId="0" xfId="0" applyFont="1" applyAlignment="1">
      <alignment horizontal="left" vertical="top" wrapText="1"/>
    </xf>
    <xf numFmtId="0" fontId="34" fillId="0" borderId="0" xfId="0" applyFont="1" applyAlignment="1">
      <alignment horizontal="left" vertical="top"/>
    </xf>
    <xf numFmtId="164" fontId="34" fillId="0" borderId="0" xfId="3" applyNumberFormat="1" applyFont="1" applyFill="1" applyBorder="1" applyAlignment="1">
      <alignment horizontal="left" vertical="top" wrapText="1"/>
    </xf>
    <xf numFmtId="1" fontId="36" fillId="0" borderId="0" xfId="0" applyNumberFormat="1" applyFont="1" applyAlignment="1">
      <alignment horizontal="left"/>
    </xf>
    <xf numFmtId="4" fontId="9" fillId="0" borderId="0" xfId="0" applyNumberFormat="1" applyFont="1" applyFill="1" applyBorder="1" applyAlignment="1">
      <alignment horizontal="center" wrapText="1"/>
    </xf>
    <xf numFmtId="4" fontId="9" fillId="0" borderId="0" xfId="0" applyNumberFormat="1" applyFont="1" applyFill="1" applyBorder="1" applyAlignment="1">
      <alignment horizontal="center"/>
    </xf>
    <xf numFmtId="0" fontId="26" fillId="2" borderId="0" xfId="0" applyFont="1" applyFill="1" applyBorder="1" applyAlignment="1">
      <alignment horizontal="right" vertical="center" wrapText="1"/>
    </xf>
    <xf numFmtId="0" fontId="26" fillId="2" borderId="2" xfId="0" applyFont="1" applyFill="1" applyBorder="1" applyAlignment="1">
      <alignment horizontal="right" vertical="center" wrapText="1"/>
    </xf>
    <xf numFmtId="4" fontId="3" fillId="2" borderId="0" xfId="0"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0" fontId="1" fillId="0" borderId="0" xfId="0" applyFont="1" applyAlignment="1">
      <alignment horizontal="justify" vertical="top" wrapText="1"/>
    </xf>
    <xf numFmtId="4" fontId="1" fillId="0" borderId="0" xfId="0" applyNumberFormat="1" applyFont="1" applyAlignment="1">
      <alignment horizontal="center"/>
    </xf>
    <xf numFmtId="4" fontId="4" fillId="2" borderId="0" xfId="0" applyNumberFormat="1" applyFont="1" applyFill="1" applyBorder="1" applyAlignment="1">
      <alignment horizontal="center" wrapText="1"/>
    </xf>
    <xf numFmtId="4" fontId="4" fillId="2" borderId="2" xfId="0" applyNumberFormat="1" applyFont="1" applyFill="1" applyBorder="1" applyAlignment="1">
      <alignment horizontal="center"/>
    </xf>
    <xf numFmtId="4" fontId="1" fillId="0" borderId="0" xfId="0" applyNumberFormat="1" applyFont="1" applyBorder="1" applyAlignment="1">
      <alignment horizontal="center"/>
    </xf>
    <xf numFmtId="4" fontId="32" fillId="0" borderId="0" xfId="0" applyNumberFormat="1" applyFont="1" applyBorder="1" applyAlignment="1">
      <alignment horizontal="center"/>
    </xf>
    <xf numFmtId="4" fontId="1" fillId="0" borderId="1" xfId="0" applyNumberFormat="1" applyFont="1" applyFill="1" applyBorder="1" applyAlignment="1">
      <alignment vertical="top" wrapText="1"/>
    </xf>
    <xf numFmtId="4" fontId="7" fillId="0" borderId="0" xfId="0" applyNumberFormat="1" applyFont="1" applyFill="1" applyAlignment="1">
      <alignment vertical="top" wrapText="1"/>
    </xf>
    <xf numFmtId="43" fontId="1" fillId="0" borderId="0" xfId="3" applyFont="1" applyAlignment="1">
      <alignment horizontal="right" wrapText="1"/>
    </xf>
    <xf numFmtId="4" fontId="2" fillId="0" borderId="0" xfId="0" applyNumberFormat="1" applyFont="1" applyFill="1" applyAlignment="1">
      <alignment horizontal="right"/>
    </xf>
    <xf numFmtId="43" fontId="1" fillId="0" borderId="0" xfId="3" applyFont="1" applyBorder="1" applyAlignment="1">
      <alignment horizontal="right" wrapText="1"/>
    </xf>
    <xf numFmtId="0" fontId="1" fillId="0" borderId="0" xfId="0" applyFont="1" applyAlignment="1">
      <alignment horizontal="left" indent="2"/>
    </xf>
    <xf numFmtId="4" fontId="9" fillId="0" borderId="0" xfId="0" applyNumberFormat="1" applyFont="1" applyFill="1" applyAlignment="1">
      <alignment horizontal="right"/>
    </xf>
    <xf numFmtId="4" fontId="9" fillId="0" borderId="0" xfId="0" applyNumberFormat="1" applyFont="1" applyBorder="1" applyAlignment="1">
      <alignment horizontal="center"/>
    </xf>
    <xf numFmtId="4" fontId="2" fillId="0" borderId="0" xfId="0" applyNumberFormat="1" applyFont="1" applyBorder="1" applyAlignment="1">
      <alignment horizontal="right"/>
    </xf>
    <xf numFmtId="4" fontId="7" fillId="0" borderId="6" xfId="0" applyNumberFormat="1" applyFont="1" applyFill="1" applyBorder="1" applyAlignment="1">
      <alignment horizontal="right" vertical="center"/>
    </xf>
    <xf numFmtId="4" fontId="7" fillId="0" borderId="2" xfId="0" applyNumberFormat="1" applyFont="1" applyFill="1" applyBorder="1" applyAlignment="1">
      <alignment horizontal="right" vertical="center"/>
    </xf>
    <xf numFmtId="4" fontId="9" fillId="0" borderId="0" xfId="0" applyNumberFormat="1" applyFont="1" applyFill="1" applyBorder="1" applyAlignment="1">
      <alignment horizontal="right" vertical="center"/>
    </xf>
    <xf numFmtId="4" fontId="9" fillId="0" borderId="0" xfId="0" applyNumberFormat="1" applyFont="1" applyFill="1" applyAlignment="1">
      <alignment horizontal="right" vertical="center"/>
    </xf>
    <xf numFmtId="1" fontId="38" fillId="0" borderId="0" xfId="0" applyNumberFormat="1" applyFont="1" applyAlignment="1">
      <alignment horizontal="right" vertical="top" wrapText="1"/>
    </xf>
    <xf numFmtId="4" fontId="38" fillId="0" borderId="0" xfId="0" applyNumberFormat="1" applyFont="1" applyAlignment="1">
      <alignment horizontal="left" vertical="top" wrapText="1"/>
    </xf>
    <xf numFmtId="4" fontId="38" fillId="0" borderId="0" xfId="0" applyNumberFormat="1" applyFont="1" applyAlignment="1">
      <alignment horizontal="right" vertical="top" wrapText="1"/>
    </xf>
    <xf numFmtId="4" fontId="38" fillId="0" borderId="0" xfId="0" applyNumberFormat="1" applyFont="1" applyFill="1" applyBorder="1" applyAlignment="1">
      <alignment horizontal="right" vertical="center"/>
    </xf>
    <xf numFmtId="4" fontId="38" fillId="0" borderId="0" xfId="0" applyNumberFormat="1" applyFont="1"/>
    <xf numFmtId="2" fontId="38" fillId="0" borderId="0" xfId="0" applyNumberFormat="1" applyFont="1"/>
    <xf numFmtId="0" fontId="1" fillId="0" borderId="0" xfId="2" applyFont="1" applyAlignment="1">
      <alignment vertical="top" wrapText="1"/>
    </xf>
    <xf numFmtId="4" fontId="4" fillId="2" borderId="0" xfId="0" applyNumberFormat="1" applyFont="1" applyFill="1" applyBorder="1" applyAlignment="1">
      <alignment horizontal="center"/>
    </xf>
    <xf numFmtId="4" fontId="1" fillId="0" borderId="0" xfId="0" applyNumberFormat="1" applyFont="1" applyBorder="1" applyAlignment="1">
      <alignment horizontal="right" vertical="center"/>
    </xf>
    <xf numFmtId="1" fontId="9" fillId="0" borderId="0" xfId="5" applyNumberFormat="1" applyFont="1" applyFill="1" applyAlignment="1">
      <alignment horizontal="right" vertical="top" wrapText="1"/>
    </xf>
    <xf numFmtId="2" fontId="27" fillId="0" borderId="0" xfId="5" applyNumberFormat="1" applyFont="1" applyAlignment="1">
      <alignment horizontal="justify" vertical="top" wrapText="1"/>
    </xf>
    <xf numFmtId="2" fontId="24" fillId="0" borderId="0" xfId="5" applyNumberFormat="1" applyFont="1" applyFill="1" applyBorder="1" applyAlignment="1">
      <alignment horizontal="right" vertical="top" wrapText="1"/>
    </xf>
    <xf numFmtId="4" fontId="24" fillId="0" borderId="0" xfId="5" applyNumberFormat="1" applyFont="1" applyFill="1" applyBorder="1" applyAlignment="1">
      <alignment horizontal="right"/>
    </xf>
    <xf numFmtId="4" fontId="24" fillId="0" borderId="0" xfId="5" applyNumberFormat="1" applyFont="1" applyFill="1" applyBorder="1" applyAlignment="1"/>
    <xf numFmtId="4" fontId="24" fillId="0" borderId="0" xfId="5" applyNumberFormat="1" applyFont="1" applyFill="1" applyBorder="1"/>
    <xf numFmtId="2" fontId="60" fillId="0" borderId="0" xfId="0" applyNumberFormat="1" applyFont="1" applyAlignment="1">
      <alignment horizontal="right"/>
    </xf>
    <xf numFmtId="2" fontId="61" fillId="0" borderId="0" xfId="0" applyNumberFormat="1" applyFont="1" applyAlignment="1">
      <alignment horizontal="right"/>
    </xf>
    <xf numFmtId="2" fontId="24" fillId="0" borderId="0" xfId="0" applyNumberFormat="1" applyFont="1" applyAlignment="1">
      <alignment horizontal="right"/>
    </xf>
    <xf numFmtId="2" fontId="24" fillId="0" borderId="0" xfId="0" applyNumberFormat="1" applyFont="1" applyAlignment="1">
      <alignment vertical="top"/>
    </xf>
    <xf numFmtId="1" fontId="5" fillId="0" borderId="0" xfId="5" applyNumberFormat="1" applyFont="1" applyFill="1" applyAlignment="1">
      <alignment horizontal="right" vertical="top" wrapText="1"/>
    </xf>
    <xf numFmtId="2" fontId="62" fillId="0" borderId="0" xfId="5" applyNumberFormat="1" applyFont="1" applyAlignment="1">
      <alignment horizontal="justify" vertical="top" wrapText="1"/>
    </xf>
    <xf numFmtId="2" fontId="5" fillId="0" borderId="0" xfId="5" applyNumberFormat="1" applyFont="1" applyFill="1" applyBorder="1" applyAlignment="1">
      <alignment horizontal="right" vertical="top" wrapText="1"/>
    </xf>
    <xf numFmtId="4" fontId="5" fillId="0" borderId="0" xfId="5" applyNumberFormat="1" applyFont="1" applyFill="1" applyBorder="1" applyAlignment="1">
      <alignment horizontal="right"/>
    </xf>
    <xf numFmtId="4" fontId="5" fillId="0" borderId="0" xfId="5" applyNumberFormat="1" applyFont="1" applyFill="1" applyBorder="1" applyAlignment="1"/>
    <xf numFmtId="4" fontId="5" fillId="0" borderId="0" xfId="5" applyNumberFormat="1" applyFont="1" applyFill="1" applyBorder="1"/>
    <xf numFmtId="0" fontId="62" fillId="0" borderId="0" xfId="5" applyFont="1"/>
    <xf numFmtId="2" fontId="5" fillId="0" borderId="0" xfId="5" applyNumberFormat="1" applyFont="1" applyAlignment="1">
      <alignment horizontal="justify" vertical="top" wrapText="1"/>
    </xf>
    <xf numFmtId="2" fontId="5" fillId="0" borderId="0" xfId="5" applyNumberFormat="1" applyFont="1" applyFill="1" applyBorder="1" applyAlignment="1">
      <alignment horizontal="justify" vertical="top" wrapText="1"/>
    </xf>
    <xf numFmtId="4" fontId="5" fillId="0" borderId="0" xfId="5" applyNumberFormat="1" applyFont="1" applyFill="1" applyBorder="1" applyAlignment="1">
      <alignment horizontal="justify" vertical="top" wrapText="1"/>
    </xf>
    <xf numFmtId="4" fontId="5" fillId="0" borderId="0" xfId="5" applyNumberFormat="1" applyFont="1" applyFill="1" applyBorder="1" applyAlignment="1">
      <alignment vertical="top" wrapText="1"/>
    </xf>
    <xf numFmtId="0" fontId="5" fillId="0" borderId="0" xfId="5" applyFont="1" applyAlignment="1">
      <alignment horizontal="justify"/>
    </xf>
    <xf numFmtId="2" fontId="42" fillId="0" borderId="0" xfId="5" applyNumberFormat="1" applyFont="1" applyAlignment="1">
      <alignment horizontal="justify" vertical="top" wrapText="1"/>
    </xf>
    <xf numFmtId="4" fontId="27" fillId="0" borderId="0" xfId="5" applyNumberFormat="1" applyFont="1" applyFill="1" applyBorder="1" applyAlignment="1">
      <alignment horizontal="right" vertical="top" wrapText="1"/>
    </xf>
    <xf numFmtId="4" fontId="27" fillId="0" borderId="0" xfId="5" applyNumberFormat="1" applyFont="1" applyFill="1" applyBorder="1" applyAlignment="1"/>
    <xf numFmtId="4" fontId="1" fillId="0" borderId="0" xfId="5" applyNumberFormat="1" applyFont="1" applyBorder="1" applyAlignment="1">
      <alignment horizontal="justify" vertical="top" wrapText="1"/>
    </xf>
    <xf numFmtId="2" fontId="1" fillId="0" borderId="0" xfId="5" applyNumberFormat="1" applyFont="1" applyAlignment="1">
      <alignment horizontal="right" vertical="top" wrapText="1"/>
    </xf>
    <xf numFmtId="4" fontId="5" fillId="0" borderId="0" xfId="5" applyNumberFormat="1" applyFont="1" applyFill="1" applyAlignment="1">
      <alignment horizontal="right" vertical="top" wrapText="1"/>
    </xf>
    <xf numFmtId="4" fontId="1" fillId="0" borderId="0" xfId="5" applyNumberFormat="1" applyFont="1" applyFill="1" applyBorder="1" applyAlignment="1">
      <alignment horizontal="right"/>
    </xf>
    <xf numFmtId="2" fontId="63" fillId="0" borderId="0" xfId="0" applyNumberFormat="1" applyFont="1" applyAlignment="1">
      <alignment horizontal="right"/>
    </xf>
    <xf numFmtId="0" fontId="64" fillId="0" borderId="0" xfId="5" applyFont="1"/>
    <xf numFmtId="0" fontId="64" fillId="0" borderId="0" xfId="5" applyFont="1" applyFill="1" applyBorder="1"/>
    <xf numFmtId="4" fontId="64" fillId="0" borderId="0" xfId="5" applyNumberFormat="1" applyFont="1" applyFill="1" applyBorder="1"/>
    <xf numFmtId="4" fontId="64" fillId="0" borderId="0" xfId="5" applyNumberFormat="1" applyFont="1" applyFill="1" applyBorder="1" applyAlignment="1"/>
    <xf numFmtId="1" fontId="5" fillId="0" borderId="1" xfId="5" applyNumberFormat="1" applyFont="1" applyFill="1" applyBorder="1" applyAlignment="1">
      <alignment horizontal="right" vertical="top" wrapText="1"/>
    </xf>
    <xf numFmtId="2" fontId="5" fillId="0" borderId="1" xfId="5" applyNumberFormat="1" applyFont="1" applyBorder="1" applyAlignment="1">
      <alignment horizontal="right" vertical="top" wrapText="1"/>
    </xf>
    <xf numFmtId="2" fontId="5" fillId="0" borderId="1" xfId="5" applyNumberFormat="1" applyFont="1" applyFill="1" applyBorder="1" applyAlignment="1">
      <alignment horizontal="right" vertical="top" wrapText="1"/>
    </xf>
    <xf numFmtId="4" fontId="5" fillId="0" borderId="1" xfId="5" applyNumberFormat="1" applyFont="1" applyFill="1" applyBorder="1" applyAlignment="1">
      <alignment horizontal="right"/>
    </xf>
    <xf numFmtId="4" fontId="5" fillId="0" borderId="1" xfId="5" applyNumberFormat="1" applyFont="1" applyFill="1" applyBorder="1" applyAlignment="1"/>
    <xf numFmtId="4" fontId="5" fillId="0" borderId="1" xfId="5" applyNumberFormat="1" applyFont="1" applyFill="1" applyBorder="1"/>
    <xf numFmtId="2" fontId="27" fillId="0" borderId="0" xfId="5" applyNumberFormat="1" applyFont="1" applyAlignment="1">
      <alignment horizontal="right" vertical="top" wrapText="1"/>
    </xf>
    <xf numFmtId="4" fontId="9" fillId="0" borderId="0" xfId="5" applyNumberFormat="1" applyFont="1" applyFill="1" applyBorder="1"/>
    <xf numFmtId="4" fontId="5" fillId="0" borderId="0" xfId="0" applyNumberFormat="1" applyFont="1" applyFill="1" applyAlignment="1">
      <alignment horizontal="right" vertical="top" wrapText="1"/>
    </xf>
    <xf numFmtId="1" fontId="5" fillId="0" borderId="0" xfId="0" applyNumberFormat="1" applyFont="1" applyFill="1" applyAlignment="1">
      <alignment horizontal="right" vertical="top" wrapText="1"/>
    </xf>
    <xf numFmtId="4" fontId="42" fillId="0" borderId="0" xfId="0" applyNumberFormat="1" applyFont="1" applyAlignment="1">
      <alignment horizontal="right" vertical="top" wrapText="1"/>
    </xf>
    <xf numFmtId="4" fontId="1" fillId="0" borderId="0" xfId="0" applyNumberFormat="1" applyFont="1" applyFill="1" applyBorder="1" applyAlignment="1">
      <alignment horizontal="center"/>
    </xf>
    <xf numFmtId="2" fontId="1" fillId="0" borderId="0" xfId="0" applyNumberFormat="1" applyFont="1" applyFill="1" applyBorder="1" applyAlignment="1">
      <alignment horizontal="right"/>
    </xf>
    <xf numFmtId="2" fontId="1" fillId="0" borderId="0" xfId="0" applyNumberFormat="1" applyFont="1" applyFill="1" applyBorder="1"/>
    <xf numFmtId="0" fontId="1" fillId="0" borderId="0" xfId="0" applyFont="1" applyAlignment="1">
      <alignment horizontal="justify"/>
    </xf>
    <xf numFmtId="4" fontId="1" fillId="0" borderId="0" xfId="0" applyNumberFormat="1" applyFont="1" applyFill="1" applyAlignment="1">
      <alignment horizontal="center"/>
    </xf>
    <xf numFmtId="2" fontId="2" fillId="0" borderId="0" xfId="0" applyNumberFormat="1" applyFont="1" applyBorder="1"/>
    <xf numFmtId="2" fontId="38" fillId="0" borderId="0" xfId="0" applyNumberFormat="1" applyFont="1" applyBorder="1"/>
    <xf numFmtId="4" fontId="2" fillId="0" borderId="3" xfId="0" applyNumberFormat="1" applyFont="1" applyBorder="1" applyAlignment="1">
      <alignment horizontal="justify"/>
    </xf>
    <xf numFmtId="1" fontId="1" fillId="0" borderId="0" xfId="0" applyNumberFormat="1" applyFont="1" applyAlignment="1">
      <alignment horizontal="right"/>
    </xf>
    <xf numFmtId="2" fontId="1" fillId="0" borderId="0" xfId="0" applyNumberFormat="1" applyFont="1" applyAlignment="1">
      <alignment horizontal="justify"/>
    </xf>
    <xf numFmtId="0" fontId="1" fillId="0" borderId="0" xfId="5" applyFont="1" applyAlignment="1">
      <alignment horizontal="justify" vertical="top"/>
    </xf>
    <xf numFmtId="4" fontId="1" fillId="0" borderId="0" xfId="0" applyNumberFormat="1" applyFont="1" applyAlignment="1">
      <alignment vertical="top" wrapText="1"/>
    </xf>
    <xf numFmtId="2" fontId="8" fillId="0" borderId="0" xfId="0" applyNumberFormat="1" applyFont="1" applyFill="1" applyAlignment="1">
      <alignment horizontal="justify" vertical="top" wrapText="1"/>
    </xf>
    <xf numFmtId="1" fontId="1" fillId="0" borderId="0" xfId="5" applyNumberFormat="1" applyFont="1" applyFill="1" applyAlignment="1">
      <alignment horizontal="right" vertical="top" wrapText="1"/>
    </xf>
    <xf numFmtId="4" fontId="1" fillId="0" borderId="0" xfId="5" applyNumberFormat="1" applyFont="1" applyFill="1" applyAlignment="1">
      <alignment horizontal="right" vertical="top" wrapText="1"/>
    </xf>
    <xf numFmtId="4" fontId="1" fillId="0" borderId="0" xfId="5" applyNumberFormat="1" applyFont="1" applyFill="1"/>
    <xf numFmtId="4" fontId="1" fillId="0" borderId="0" xfId="5" applyNumberFormat="1" applyFont="1" applyFill="1" applyAlignment="1">
      <alignment horizontal="justify" vertical="top" wrapText="1"/>
    </xf>
    <xf numFmtId="4" fontId="1" fillId="0" borderId="0" xfId="5" applyNumberFormat="1" applyFont="1" applyFill="1" applyAlignment="1">
      <alignment vertical="top" wrapText="1"/>
    </xf>
    <xf numFmtId="4" fontId="1" fillId="0" borderId="0" xfId="5" applyNumberFormat="1" applyFont="1" applyFill="1" applyAlignment="1">
      <alignment horizontal="justify" vertical="top" wrapText="1"/>
    </xf>
    <xf numFmtId="4" fontId="5" fillId="0" borderId="0" xfId="5" applyNumberFormat="1" applyFont="1" applyAlignment="1">
      <alignment horizontal="right"/>
    </xf>
    <xf numFmtId="1" fontId="1" fillId="0" borderId="0" xfId="5" applyNumberFormat="1" applyFont="1" applyAlignment="1">
      <alignment horizontal="right" vertical="top" wrapText="1"/>
    </xf>
    <xf numFmtId="2" fontId="8" fillId="0" borderId="0" xfId="5" applyNumberFormat="1" applyFont="1" applyFill="1" applyAlignment="1">
      <alignment horizontal="justify" vertical="top" wrapText="1"/>
    </xf>
    <xf numFmtId="4" fontId="5" fillId="0" borderId="0" xfId="5" applyNumberFormat="1" applyFont="1" applyAlignment="1">
      <alignment horizontal="justify" vertical="top" wrapText="1"/>
    </xf>
    <xf numFmtId="4" fontId="42" fillId="0" borderId="0" xfId="5" applyNumberFormat="1" applyFont="1" applyAlignment="1">
      <alignment horizontal="justify" vertical="top" wrapText="1"/>
    </xf>
    <xf numFmtId="4" fontId="5" fillId="0" borderId="0" xfId="5" applyNumberFormat="1" applyFont="1" applyAlignment="1">
      <alignment horizontal="right" vertical="top" wrapText="1"/>
    </xf>
    <xf numFmtId="4" fontId="5" fillId="0" borderId="0" xfId="5" applyNumberFormat="1" applyFont="1" applyAlignment="1">
      <alignment vertical="top" wrapText="1"/>
    </xf>
    <xf numFmtId="164" fontId="34" fillId="0" borderId="0" xfId="3" applyNumberFormat="1" applyFont="1" applyFill="1" applyBorder="1" applyAlignment="1">
      <alignment horizontal="left" vertical="top" wrapText="1"/>
    </xf>
    <xf numFmtId="4" fontId="49" fillId="0" borderId="0" xfId="5" applyNumberFormat="1" applyFont="1" applyAlignment="1">
      <alignment horizontal="right"/>
    </xf>
    <xf numFmtId="4" fontId="49" fillId="0" borderId="0" xfId="5" applyNumberFormat="1" applyFont="1" applyAlignment="1">
      <alignment horizontal="right" vertical="top" wrapText="1"/>
    </xf>
    <xf numFmtId="4" fontId="49" fillId="0" borderId="0" xfId="5" applyNumberFormat="1" applyFont="1" applyAlignment="1">
      <alignment vertical="top" wrapText="1"/>
    </xf>
    <xf numFmtId="4" fontId="1" fillId="0" borderId="0" xfId="0" applyNumberFormat="1" applyFont="1" applyFill="1" applyAlignment="1" applyProtection="1">
      <alignment horizontal="right"/>
    </xf>
    <xf numFmtId="4" fontId="1" fillId="0" borderId="4" xfId="0" applyNumberFormat="1" applyFont="1" applyBorder="1" applyAlignment="1">
      <alignment horizontal="justify"/>
    </xf>
    <xf numFmtId="4" fontId="1" fillId="0" borderId="5" xfId="0" applyNumberFormat="1" applyFont="1" applyBorder="1" applyAlignment="1">
      <alignment horizontal="justify"/>
    </xf>
    <xf numFmtId="0" fontId="2" fillId="0" borderId="0" xfId="0" applyFont="1" applyBorder="1" applyAlignment="1"/>
    <xf numFmtId="0" fontId="5" fillId="0" borderId="0" xfId="0" applyFont="1" applyFill="1" applyAlignment="1">
      <alignment horizontal="right" vertical="top" wrapText="1"/>
    </xf>
    <xf numFmtId="0" fontId="42" fillId="0" borderId="0" xfId="0" applyFont="1" applyFill="1" applyAlignment="1">
      <alignment horizontal="justify" vertical="top" wrapText="1"/>
    </xf>
    <xf numFmtId="2" fontId="65" fillId="0" borderId="0" xfId="0" applyNumberFormat="1" applyFont="1" applyFill="1" applyAlignment="1">
      <alignment horizontal="right"/>
    </xf>
    <xf numFmtId="4" fontId="65" fillId="0" borderId="0" xfId="0" applyNumberFormat="1" applyFont="1" applyFill="1" applyAlignment="1">
      <alignment horizontal="right"/>
    </xf>
    <xf numFmtId="4" fontId="5" fillId="0" borderId="0" xfId="0" applyNumberFormat="1" applyFont="1" applyFill="1"/>
    <xf numFmtId="0" fontId="65" fillId="0" borderId="0" xfId="0" applyFont="1" applyFill="1" applyAlignment="1">
      <alignment horizontal="right" vertical="top" wrapText="1"/>
    </xf>
    <xf numFmtId="0" fontId="5" fillId="0" borderId="0" xfId="0" applyFont="1" applyFill="1" applyAlignment="1">
      <alignment horizontal="justify" vertical="top" wrapText="1"/>
    </xf>
    <xf numFmtId="2" fontId="65" fillId="0" borderId="0" xfId="0" applyNumberFormat="1" applyFont="1" applyFill="1" applyBorder="1" applyAlignment="1">
      <alignment horizontal="right" vertical="top" wrapText="1"/>
    </xf>
    <xf numFmtId="2" fontId="65" fillId="0" borderId="0" xfId="0" applyNumberFormat="1" applyFont="1" applyFill="1" applyAlignment="1">
      <alignment horizontal="justify"/>
    </xf>
    <xf numFmtId="4" fontId="5" fillId="0" borderId="0" xfId="0" applyNumberFormat="1" applyFont="1" applyFill="1" applyBorder="1" applyAlignment="1">
      <alignment horizontal="right" vertical="top" wrapText="1"/>
    </xf>
    <xf numFmtId="1" fontId="68" fillId="0" borderId="1" xfId="0" applyNumberFormat="1" applyFont="1" applyBorder="1" applyAlignment="1">
      <alignment horizontal="right" vertical="top" wrapText="1"/>
    </xf>
    <xf numFmtId="4" fontId="66" fillId="0" borderId="1" xfId="0" applyNumberFormat="1" applyFont="1" applyBorder="1" applyAlignment="1">
      <alignment horizontal="right" vertical="top" wrapText="1"/>
    </xf>
    <xf numFmtId="4" fontId="66" fillId="0" borderId="1" xfId="0" applyNumberFormat="1" applyFont="1" applyFill="1" applyBorder="1" applyAlignment="1">
      <alignment horizontal="right" vertical="top" wrapText="1"/>
    </xf>
    <xf numFmtId="4" fontId="38" fillId="0" borderId="1" xfId="0" applyNumberFormat="1" applyFont="1" applyFill="1" applyBorder="1"/>
    <xf numFmtId="4" fontId="67" fillId="0" borderId="1" xfId="0" applyNumberFormat="1" applyFont="1" applyFill="1" applyBorder="1" applyAlignment="1">
      <alignment horizontal="right"/>
    </xf>
    <xf numFmtId="4" fontId="5" fillId="0" borderId="0" xfId="0" applyNumberFormat="1" applyFont="1" applyBorder="1" applyAlignment="1">
      <alignment horizontal="left"/>
    </xf>
    <xf numFmtId="4" fontId="1" fillId="0" borderId="0" xfId="0" applyNumberFormat="1" applyFont="1" applyFill="1" applyBorder="1" applyAlignment="1">
      <alignment vertical="top" wrapText="1"/>
    </xf>
    <xf numFmtId="4" fontId="5" fillId="0" borderId="0" xfId="0" applyNumberFormat="1" applyFont="1" applyFill="1" applyAlignment="1">
      <alignment horizontal="right" vertical="top"/>
    </xf>
    <xf numFmtId="2" fontId="1" fillId="0" borderId="0" xfId="0" applyNumberFormat="1" applyFont="1" applyFill="1" applyAlignment="1">
      <alignment horizontal="justify" vertical="top" wrapText="1"/>
    </xf>
    <xf numFmtId="4" fontId="1" fillId="0" borderId="0" xfId="0" applyNumberFormat="1" applyFont="1" applyFill="1" applyBorder="1" applyAlignment="1" applyProtection="1"/>
    <xf numFmtId="2" fontId="1" fillId="0" borderId="0" xfId="0" applyNumberFormat="1" applyFont="1" applyFill="1"/>
    <xf numFmtId="2" fontId="1" fillId="0" borderId="0" xfId="0" applyNumberFormat="1" applyFont="1" applyFill="1" applyBorder="1" applyAlignment="1">
      <alignment horizontal="right" vertical="top" wrapText="1"/>
    </xf>
    <xf numFmtId="0" fontId="5" fillId="0" borderId="0" xfId="5" applyFont="1" applyFill="1" applyAlignment="1">
      <alignment horizontal="justify" vertical="top" wrapText="1"/>
    </xf>
    <xf numFmtId="4" fontId="5" fillId="0" borderId="0" xfId="5" applyNumberFormat="1" applyFont="1" applyAlignment="1">
      <alignment horizontal="right"/>
    </xf>
    <xf numFmtId="0" fontId="1" fillId="0" borderId="0" xfId="5" applyFont="1" applyFill="1" applyAlignment="1">
      <alignment horizontal="right" vertical="top" wrapText="1"/>
    </xf>
    <xf numFmtId="1" fontId="1" fillId="0" borderId="0" xfId="5" applyNumberFormat="1" applyFont="1" applyAlignment="1">
      <alignment horizontal="right" vertical="top" wrapText="1"/>
    </xf>
    <xf numFmtId="1" fontId="5" fillId="0" borderId="0" xfId="5" applyNumberFormat="1" applyFont="1" applyAlignment="1">
      <alignment horizontal="right" vertical="top" wrapText="1"/>
    </xf>
    <xf numFmtId="4" fontId="8" fillId="0" borderId="0" xfId="5" applyNumberFormat="1" applyFont="1" applyAlignment="1">
      <alignment horizontal="justify" vertical="top" wrapText="1"/>
    </xf>
    <xf numFmtId="4" fontId="9" fillId="0" borderId="0" xfId="5" applyNumberFormat="1" applyFont="1" applyBorder="1" applyAlignment="1">
      <alignment horizontal="justify" vertical="center" wrapText="1"/>
    </xf>
    <xf numFmtId="4" fontId="9" fillId="0" borderId="0" xfId="5" applyNumberFormat="1" applyFont="1" applyFill="1" applyBorder="1" applyAlignment="1">
      <alignment horizontal="right" vertical="top" wrapText="1"/>
    </xf>
    <xf numFmtId="4" fontId="1" fillId="0" borderId="0" xfId="5" applyNumberFormat="1" applyFont="1" applyFill="1" applyAlignment="1">
      <alignment horizontal="right"/>
    </xf>
    <xf numFmtId="4" fontId="1" fillId="0" borderId="0" xfId="5" applyNumberFormat="1" applyFont="1" applyFill="1" applyBorder="1" applyAlignment="1">
      <alignment horizontal="right"/>
    </xf>
    <xf numFmtId="4" fontId="1" fillId="0" borderId="0" xfId="5" applyNumberFormat="1" applyFont="1" applyFill="1"/>
    <xf numFmtId="4" fontId="1" fillId="0" borderId="0" xfId="5" applyNumberFormat="1" applyFont="1" applyAlignment="1">
      <alignment horizontal="left" vertical="top" wrapText="1"/>
    </xf>
    <xf numFmtId="1" fontId="9" fillId="0" borderId="0" xfId="5" applyNumberFormat="1" applyFont="1" applyAlignment="1">
      <alignment horizontal="right" vertical="top" wrapText="1"/>
    </xf>
    <xf numFmtId="4" fontId="5" fillId="0" borderId="0" xfId="5" applyNumberFormat="1" applyFont="1" applyAlignment="1">
      <alignment horizontal="justify" vertical="top" wrapText="1"/>
    </xf>
    <xf numFmtId="4" fontId="5" fillId="0" borderId="0" xfId="5" applyNumberFormat="1" applyFont="1" applyAlignment="1">
      <alignment horizontal="left" vertical="top" wrapText="1"/>
    </xf>
    <xf numFmtId="4" fontId="5" fillId="0" borderId="0" xfId="5" applyNumberFormat="1" applyFont="1" applyAlignment="1">
      <alignment horizontal="right" vertical="top" wrapText="1"/>
    </xf>
    <xf numFmtId="0" fontId="1" fillId="0" borderId="0" xfId="5" applyFont="1" applyFill="1" applyBorder="1" applyAlignment="1">
      <alignment horizontal="justify" vertical="top" wrapText="1"/>
    </xf>
    <xf numFmtId="0" fontId="1" fillId="0" borderId="0" xfId="5" applyFont="1" applyFill="1" applyBorder="1" applyAlignment="1">
      <alignment horizontal="right"/>
    </xf>
    <xf numFmtId="4" fontId="2" fillId="0" borderId="0" xfId="5" applyNumberFormat="1" applyFont="1" applyFill="1" applyAlignment="1">
      <alignment horizontal="right"/>
    </xf>
    <xf numFmtId="0" fontId="1" fillId="0" borderId="0" xfId="5" applyFont="1" applyFill="1" applyBorder="1" applyAlignment="1">
      <alignment horizontal="center"/>
    </xf>
    <xf numFmtId="4" fontId="1" fillId="0" borderId="0" xfId="0" applyNumberFormat="1" applyFont="1" applyAlignment="1">
      <alignment horizontal="justify" wrapText="1"/>
    </xf>
    <xf numFmtId="4" fontId="3" fillId="0" borderId="0" xfId="0" applyNumberFormat="1" applyFont="1" applyAlignment="1">
      <alignment horizontal="justify" wrapText="1"/>
    </xf>
    <xf numFmtId="0" fontId="1" fillId="0" borderId="0" xfId="0" applyFont="1"/>
    <xf numFmtId="1" fontId="1" fillId="0" borderId="0" xfId="5" applyNumberFormat="1" applyFont="1" applyAlignment="1">
      <alignment horizontal="right" vertical="top" wrapText="1"/>
    </xf>
    <xf numFmtId="4" fontId="1" fillId="0" borderId="0" xfId="5" applyNumberFormat="1" applyFont="1" applyFill="1"/>
    <xf numFmtId="0" fontId="1" fillId="0" borderId="0" xfId="0" applyFont="1"/>
    <xf numFmtId="1" fontId="1" fillId="0" borderId="0" xfId="5" applyNumberFormat="1" applyFont="1" applyAlignment="1">
      <alignment horizontal="right" vertical="top" wrapText="1"/>
    </xf>
    <xf numFmtId="4" fontId="5" fillId="0" borderId="0" xfId="5" applyNumberFormat="1" applyFont="1" applyFill="1" applyBorder="1" applyAlignment="1">
      <alignment horizontal="justify" vertical="top" wrapText="1"/>
    </xf>
    <xf numFmtId="2" fontId="1" fillId="0" borderId="0" xfId="5" applyNumberFormat="1" applyFont="1" applyFill="1" applyAlignment="1">
      <alignment horizontal="justify" vertical="top" wrapText="1"/>
    </xf>
    <xf numFmtId="4" fontId="1" fillId="0" borderId="0" xfId="5" applyNumberFormat="1" applyFont="1" applyFill="1"/>
    <xf numFmtId="4" fontId="8" fillId="0" borderId="0" xfId="5" applyNumberFormat="1" applyFont="1" applyAlignment="1">
      <alignment horizontal="justify" vertical="top" wrapText="1"/>
    </xf>
    <xf numFmtId="2" fontId="5" fillId="0" borderId="0" xfId="0" applyNumberFormat="1" applyFont="1" applyFill="1" applyAlignment="1">
      <alignment horizontal="justify" vertical="top" wrapText="1"/>
    </xf>
    <xf numFmtId="4" fontId="1" fillId="0" borderId="0" xfId="0" applyNumberFormat="1" applyFont="1" applyFill="1"/>
    <xf numFmtId="4" fontId="1" fillId="0" borderId="0" xfId="0" applyNumberFormat="1" applyFont="1" applyFill="1" applyBorder="1" applyAlignment="1">
      <alignment horizontal="right"/>
    </xf>
    <xf numFmtId="4" fontId="1" fillId="0" borderId="0" xfId="5" applyNumberFormat="1" applyFont="1" applyFill="1" applyAlignment="1">
      <alignment horizontal="right"/>
    </xf>
    <xf numFmtId="4" fontId="5" fillId="0" borderId="0" xfId="5" applyNumberFormat="1" applyFont="1" applyFill="1" applyBorder="1" applyAlignment="1">
      <alignment horizontal="left" vertical="top" wrapText="1"/>
    </xf>
    <xf numFmtId="4" fontId="1" fillId="0" borderId="0" xfId="0" applyNumberFormat="1" applyFont="1" applyBorder="1" applyAlignment="1">
      <alignment horizontal="right"/>
    </xf>
    <xf numFmtId="1" fontId="7" fillId="0" borderId="0" xfId="0" applyNumberFormat="1" applyFont="1" applyAlignment="1">
      <alignment horizontal="right" vertical="top" wrapText="1"/>
    </xf>
    <xf numFmtId="4" fontId="1" fillId="0" borderId="0" xfId="0" applyNumberFormat="1" applyFont="1" applyAlignment="1">
      <alignment horizontal="right"/>
    </xf>
    <xf numFmtId="1" fontId="93" fillId="0" borderId="0" xfId="0" applyNumberFormat="1" applyFont="1" applyAlignment="1">
      <alignment horizontal="right"/>
    </xf>
    <xf numFmtId="1" fontId="93" fillId="0" borderId="0" xfId="0" applyNumberFormat="1" applyFont="1" applyAlignment="1">
      <alignment horizontal="left"/>
    </xf>
    <xf numFmtId="4" fontId="93" fillId="0" borderId="0" xfId="0" applyNumberFormat="1" applyFont="1" applyAlignment="1">
      <alignment horizontal="right"/>
    </xf>
    <xf numFmtId="4" fontId="93" fillId="0" borderId="0" xfId="0" applyNumberFormat="1" applyFont="1" applyAlignment="1">
      <alignment horizontal="center"/>
    </xf>
    <xf numFmtId="4" fontId="93" fillId="0" borderId="0" xfId="0" applyNumberFormat="1" applyFont="1" applyBorder="1" applyAlignment="1">
      <alignment horizontal="center"/>
    </xf>
    <xf numFmtId="4" fontId="27" fillId="0" borderId="0" xfId="0" applyNumberFormat="1" applyFont="1"/>
    <xf numFmtId="1" fontId="24" fillId="0" borderId="0" xfId="0" applyNumberFormat="1" applyFont="1" applyAlignment="1">
      <alignment horizontal="right"/>
    </xf>
    <xf numFmtId="4" fontId="24" fillId="0" borderId="0" xfId="0" applyNumberFormat="1" applyFont="1"/>
    <xf numFmtId="4" fontId="24" fillId="0" borderId="0" xfId="0" applyNumberFormat="1" applyFont="1" applyBorder="1" applyAlignment="1">
      <alignment horizontal="right"/>
    </xf>
    <xf numFmtId="4" fontId="1" fillId="0" borderId="0" xfId="0" applyNumberFormat="1" applyFont="1" applyFill="1" applyBorder="1" applyAlignment="1">
      <alignment horizontal="justify"/>
    </xf>
    <xf numFmtId="2" fontId="1" fillId="0" borderId="0" xfId="5" applyNumberFormat="1" applyFont="1" applyFill="1" applyBorder="1" applyAlignment="1">
      <alignment horizontal="justify" vertical="top" wrapText="1"/>
    </xf>
    <xf numFmtId="0" fontId="0" fillId="0" borderId="0" xfId="0" applyAlignment="1">
      <alignment horizontal="right"/>
    </xf>
    <xf numFmtId="0" fontId="1" fillId="0" borderId="0" xfId="0" applyNumberFormat="1" applyFont="1" applyFill="1" applyBorder="1" applyAlignment="1">
      <alignment horizontal="justify" vertical="top" wrapText="1"/>
    </xf>
    <xf numFmtId="4" fontId="1" fillId="0" borderId="0" xfId="5" applyNumberFormat="1" applyFont="1" applyAlignment="1">
      <alignment horizontal="right" vertical="top" wrapText="1"/>
    </xf>
    <xf numFmtId="4" fontId="1" fillId="0" borderId="0" xfId="5" applyNumberFormat="1" applyFont="1" applyAlignment="1">
      <alignment horizontal="right"/>
    </xf>
    <xf numFmtId="0" fontId="1" fillId="0" borderId="0" xfId="0" applyFont="1" applyFill="1" applyBorder="1" applyAlignment="1">
      <alignment horizontal="right"/>
    </xf>
    <xf numFmtId="0" fontId="21" fillId="0" borderId="0" xfId="0" applyFont="1" applyBorder="1" applyAlignment="1">
      <alignment horizontal="right"/>
    </xf>
    <xf numFmtId="4" fontId="1" fillId="0" borderId="0" xfId="5" applyNumberFormat="1" applyFont="1" applyAlignment="1">
      <alignment horizontal="justify" vertical="top" wrapText="1"/>
    </xf>
    <xf numFmtId="2" fontId="27" fillId="0" borderId="6" xfId="5" applyNumberFormat="1" applyFont="1" applyBorder="1" applyAlignment="1">
      <alignment horizontal="justify" vertical="top" wrapText="1"/>
    </xf>
    <xf numFmtId="4" fontId="2" fillId="0" borderId="6" xfId="0" applyNumberFormat="1" applyFont="1" applyFill="1" applyBorder="1" applyAlignment="1">
      <alignment horizontal="right" vertical="center"/>
    </xf>
    <xf numFmtId="4" fontId="3" fillId="0" borderId="6" xfId="0" applyNumberFormat="1" applyFont="1" applyFill="1" applyBorder="1" applyAlignment="1">
      <alignment horizontal="right" vertical="center"/>
    </xf>
    <xf numFmtId="4" fontId="3" fillId="0" borderId="6" xfId="0" applyNumberFormat="1" applyFont="1" applyBorder="1" applyAlignment="1">
      <alignment horizontal="right" vertical="center"/>
    </xf>
    <xf numFmtId="0" fontId="3" fillId="0" borderId="6" xfId="0" applyFont="1" applyBorder="1" applyAlignment="1">
      <alignment vertical="center"/>
    </xf>
    <xf numFmtId="4" fontId="9" fillId="0" borderId="6" xfId="0" applyNumberFormat="1" applyFont="1" applyBorder="1" applyAlignment="1">
      <alignment horizontal="justify" vertical="top" wrapText="1"/>
    </xf>
    <xf numFmtId="0" fontId="48" fillId="0" borderId="0" xfId="0" applyFont="1" applyAlignment="1">
      <alignment horizontal="center" vertical="top"/>
    </xf>
    <xf numFmtId="0" fontId="1" fillId="0" borderId="0" xfId="0" applyFont="1" applyAlignment="1">
      <alignment vertical="top" wrapText="1"/>
    </xf>
    <xf numFmtId="0" fontId="48" fillId="0" borderId="0" xfId="0" applyFont="1" applyAlignment="1">
      <alignment horizontal="center"/>
    </xf>
    <xf numFmtId="4" fontId="48" fillId="0" borderId="0" xfId="0" applyNumberFormat="1" applyFont="1" applyAlignment="1">
      <alignment horizontal="right"/>
    </xf>
    <xf numFmtId="0" fontId="48" fillId="0" borderId="0" xfId="0" applyFont="1" applyAlignment="1">
      <alignment horizontal="left" vertical="top" wrapText="1"/>
    </xf>
    <xf numFmtId="2" fontId="48" fillId="0" borderId="0" xfId="0" applyNumberFormat="1" applyFont="1" applyAlignment="1">
      <alignment horizontal="right"/>
    </xf>
    <xf numFmtId="0" fontId="1" fillId="0" borderId="0" xfId="0" applyFont="1" applyAlignment="1">
      <alignment horizontal="center" vertical="top"/>
    </xf>
    <xf numFmtId="0" fontId="1" fillId="0" borderId="0" xfId="0" applyFont="1" applyAlignment="1">
      <alignment horizontal="center"/>
    </xf>
    <xf numFmtId="0" fontId="0" fillId="0" borderId="0" xfId="0" applyFont="1" applyAlignment="1">
      <alignment horizontal="center" vertical="top"/>
    </xf>
    <xf numFmtId="0" fontId="0" fillId="0" borderId="0" xfId="0" applyFont="1" applyAlignment="1">
      <alignment horizontal="justify" vertical="top" wrapText="1"/>
    </xf>
    <xf numFmtId="0" fontId="0" fillId="0" borderId="0" xfId="0" applyFont="1" applyAlignment="1">
      <alignment horizontal="center"/>
    </xf>
    <xf numFmtId="4" fontId="0" fillId="0" borderId="0" xfId="0" applyNumberFormat="1" applyFont="1" applyBorder="1" applyAlignment="1"/>
    <xf numFmtId="4" fontId="0" fillId="0" borderId="0" xfId="0" applyNumberFormat="1" applyFont="1" applyBorder="1" applyAlignment="1">
      <alignment horizontal="right"/>
    </xf>
    <xf numFmtId="0" fontId="0" fillId="0" borderId="0" xfId="0" applyFont="1" applyAlignment="1">
      <alignment vertical="center"/>
    </xf>
    <xf numFmtId="49" fontId="48" fillId="0" borderId="0" xfId="0" applyNumberFormat="1" applyFont="1" applyAlignment="1">
      <alignment horizontal="center" vertical="top"/>
    </xf>
    <xf numFmtId="0" fontId="1" fillId="0" borderId="0" xfId="0" applyFont="1" applyBorder="1" applyAlignment="1">
      <alignment horizontal="justify" vertical="top" wrapText="1"/>
    </xf>
    <xf numFmtId="0" fontId="48" fillId="0" borderId="0" xfId="0" applyFont="1" applyBorder="1" applyAlignment="1">
      <alignment horizontal="center"/>
    </xf>
    <xf numFmtId="4" fontId="48" fillId="0" borderId="0" xfId="0" applyNumberFormat="1" applyFont="1" applyBorder="1" applyAlignment="1">
      <alignment horizontal="right"/>
    </xf>
    <xf numFmtId="1" fontId="7" fillId="0" borderId="0" xfId="0" applyNumberFormat="1" applyFont="1" applyBorder="1" applyAlignment="1">
      <alignment horizontal="right" vertical="top" wrapText="1"/>
    </xf>
    <xf numFmtId="4" fontId="9" fillId="0" borderId="0" xfId="0" applyNumberFormat="1" applyFont="1" applyBorder="1" applyAlignment="1">
      <alignment horizontal="right" vertical="top" wrapText="1"/>
    </xf>
    <xf numFmtId="0" fontId="3" fillId="0" borderId="0" xfId="0" applyFont="1" applyBorder="1"/>
    <xf numFmtId="2" fontId="10" fillId="0" borderId="0" xfId="0" applyNumberFormat="1" applyFont="1" applyBorder="1" applyAlignment="1">
      <alignment horizontal="right" vertical="top" wrapText="1"/>
    </xf>
    <xf numFmtId="0" fontId="5" fillId="0" borderId="0" xfId="0" applyFont="1" applyFill="1" applyAlignment="1">
      <alignment horizontal="justify" wrapText="1"/>
    </xf>
    <xf numFmtId="0" fontId="42" fillId="0" borderId="0" xfId="0" applyFont="1" applyFill="1" applyAlignment="1">
      <alignment horizontal="justify"/>
    </xf>
    <xf numFmtId="2" fontId="5" fillId="0" borderId="0" xfId="0" applyNumberFormat="1" applyFont="1"/>
    <xf numFmtId="1" fontId="5" fillId="0" borderId="0" xfId="0" applyNumberFormat="1" applyFont="1" applyAlignment="1">
      <alignment horizontal="right" vertical="top" wrapText="1"/>
    </xf>
    <xf numFmtId="4" fontId="5" fillId="0" borderId="0" xfId="0" applyNumberFormat="1" applyFont="1" applyAlignment="1">
      <alignment horizontal="right"/>
    </xf>
    <xf numFmtId="4" fontId="5" fillId="0" borderId="0" xfId="0" applyNumberFormat="1" applyFont="1" applyBorder="1" applyAlignment="1">
      <alignment horizontal="right"/>
    </xf>
    <xf numFmtId="4" fontId="5" fillId="0" borderId="0" xfId="0" applyNumberFormat="1" applyFont="1" applyFill="1" applyAlignment="1">
      <alignment horizontal="right"/>
    </xf>
    <xf numFmtId="2" fontId="1" fillId="0" borderId="0" xfId="0" applyNumberFormat="1" applyFont="1" applyBorder="1"/>
    <xf numFmtId="4" fontId="1" fillId="0" borderId="0" xfId="0" applyNumberFormat="1" applyFont="1"/>
    <xf numFmtId="4" fontId="1" fillId="0" borderId="0" xfId="0" applyNumberFormat="1" applyFont="1" applyBorder="1"/>
    <xf numFmtId="0" fontId="1" fillId="0" borderId="0" xfId="0" applyFont="1"/>
    <xf numFmtId="4" fontId="1" fillId="0" borderId="0" xfId="0" applyNumberFormat="1" applyFont="1" applyFill="1"/>
    <xf numFmtId="4" fontId="1" fillId="0" borderId="0" xfId="0" applyNumberFormat="1" applyFont="1" applyFill="1" applyBorder="1" applyAlignment="1">
      <alignment horizontal="right"/>
    </xf>
    <xf numFmtId="2" fontId="1" fillId="0" borderId="0" xfId="0" applyNumberFormat="1" applyFont="1" applyFill="1" applyAlignment="1">
      <alignment horizontal="justify" vertical="top" wrapText="1"/>
    </xf>
    <xf numFmtId="0" fontId="1" fillId="0" borderId="0" xfId="0" applyFont="1" applyAlignment="1">
      <alignment horizontal="justify"/>
    </xf>
    <xf numFmtId="2" fontId="5" fillId="0" borderId="0" xfId="0" applyNumberFormat="1" applyFont="1" applyAlignment="1">
      <alignment horizontal="right" vertical="top" wrapText="1"/>
    </xf>
    <xf numFmtId="2" fontId="42" fillId="0" borderId="0" xfId="0" applyNumberFormat="1" applyFont="1" applyAlignment="1">
      <alignment horizontal="justify" vertical="top" wrapText="1"/>
    </xf>
    <xf numFmtId="0" fontId="5" fillId="0" borderId="0" xfId="0" applyFont="1" applyFill="1" applyAlignment="1">
      <alignment horizontal="justify"/>
    </xf>
    <xf numFmtId="4" fontId="5" fillId="0" borderId="0" xfId="0" applyNumberFormat="1" applyFont="1" applyAlignment="1">
      <alignment horizontal="right" vertical="top" wrapText="1"/>
    </xf>
    <xf numFmtId="4" fontId="1" fillId="0" borderId="0" xfId="0" applyNumberFormat="1" applyFont="1" applyAlignment="1">
      <alignment horizontal="right"/>
    </xf>
    <xf numFmtId="0" fontId="1" fillId="0" borderId="0" xfId="0" applyFont="1" applyAlignment="1">
      <alignment horizontal="right"/>
    </xf>
    <xf numFmtId="4" fontId="1" fillId="0" borderId="0" xfId="0" applyNumberFormat="1" applyFont="1" applyFill="1" applyBorder="1" applyAlignment="1"/>
    <xf numFmtId="4" fontId="1" fillId="0" borderId="0" xfId="0" applyNumberFormat="1" applyFont="1" applyBorder="1" applyAlignment="1">
      <alignment horizontal="left"/>
    </xf>
    <xf numFmtId="4" fontId="1" fillId="0" borderId="0" xfId="0" applyNumberFormat="1" applyFont="1" applyAlignment="1">
      <alignment horizontal="left"/>
    </xf>
    <xf numFmtId="4" fontId="34" fillId="0" borderId="0" xfId="0" applyNumberFormat="1" applyFont="1" applyAlignment="1">
      <alignment horizontal="right" vertical="top" wrapText="1"/>
    </xf>
    <xf numFmtId="4" fontId="65" fillId="0" borderId="0" xfId="0" applyNumberFormat="1" applyFont="1" applyBorder="1" applyAlignment="1">
      <alignment horizontal="right"/>
    </xf>
    <xf numFmtId="4" fontId="65" fillId="0" borderId="0" xfId="0" applyNumberFormat="1" applyFont="1" applyBorder="1" applyAlignment="1">
      <alignment horizontal="left" vertical="top" wrapText="1"/>
    </xf>
    <xf numFmtId="4" fontId="5" fillId="0" borderId="0" xfId="0" applyNumberFormat="1" applyFont="1" applyFill="1" applyAlignment="1">
      <alignment horizontal="right"/>
    </xf>
    <xf numFmtId="1" fontId="5" fillId="0" borderId="0" xfId="0" applyNumberFormat="1" applyFont="1" applyAlignment="1">
      <alignment horizontal="right" vertical="top" wrapText="1"/>
    </xf>
    <xf numFmtId="2" fontId="5" fillId="0" borderId="0" xfId="0" applyNumberFormat="1" applyFont="1"/>
    <xf numFmtId="4" fontId="5" fillId="0" borderId="0" xfId="0" applyNumberFormat="1" applyFont="1" applyAlignment="1">
      <alignment horizontal="right"/>
    </xf>
    <xf numFmtId="2" fontId="5" fillId="0" borderId="0" xfId="0" applyNumberFormat="1" applyFont="1" applyAlignment="1">
      <alignment horizontal="right" vertical="top" wrapText="1"/>
    </xf>
    <xf numFmtId="2" fontId="5" fillId="0" borderId="0" xfId="0" applyNumberFormat="1" applyFont="1" applyAlignment="1">
      <alignment vertical="top" wrapText="1"/>
    </xf>
    <xf numFmtId="2" fontId="42" fillId="0" borderId="0" xfId="0" applyNumberFormat="1" applyFont="1" applyAlignment="1">
      <alignment horizontal="justify" vertical="top" wrapText="1"/>
    </xf>
    <xf numFmtId="0" fontId="1" fillId="0" borderId="0" xfId="0" applyFont="1" applyAlignment="1">
      <alignment horizontal="justify" vertical="top" wrapText="1"/>
    </xf>
    <xf numFmtId="4" fontId="42" fillId="0" borderId="0" xfId="0" applyNumberFormat="1" applyFont="1" applyFill="1" applyAlignment="1">
      <alignment horizontal="justify" vertical="top" wrapText="1"/>
    </xf>
    <xf numFmtId="4" fontId="1" fillId="0" borderId="0" xfId="0" applyNumberFormat="1" applyFont="1" applyFill="1" applyBorder="1" applyAlignment="1">
      <alignment horizontal="left"/>
    </xf>
    <xf numFmtId="1" fontId="1" fillId="0" borderId="0" xfId="5" applyNumberFormat="1" applyFont="1" applyAlignment="1">
      <alignment horizontal="right" vertical="top" wrapText="1"/>
    </xf>
    <xf numFmtId="4" fontId="1" fillId="0" borderId="0" xfId="5" applyNumberFormat="1" applyFont="1" applyAlignment="1">
      <alignment horizontal="justify" vertical="top" wrapText="1"/>
    </xf>
    <xf numFmtId="4" fontId="8" fillId="0" borderId="0" xfId="5" applyNumberFormat="1" applyFont="1" applyAlignment="1">
      <alignment horizontal="justify" vertical="top" wrapText="1"/>
    </xf>
    <xf numFmtId="4" fontId="9" fillId="0" borderId="0" xfId="5" applyNumberFormat="1" applyFont="1" applyFill="1" applyBorder="1" applyAlignment="1">
      <alignment horizontal="right" vertical="top" wrapText="1"/>
    </xf>
    <xf numFmtId="4" fontId="1" fillId="0" borderId="0" xfId="5" applyNumberFormat="1" applyFont="1" applyFill="1" applyAlignment="1">
      <alignment horizontal="right"/>
    </xf>
    <xf numFmtId="4" fontId="1" fillId="0" borderId="0" xfId="5" applyNumberFormat="1" applyFont="1" applyFill="1"/>
    <xf numFmtId="4" fontId="1" fillId="0" borderId="0" xfId="5" applyNumberFormat="1" applyFont="1" applyAlignment="1">
      <alignment horizontal="left" vertical="top" wrapText="1"/>
    </xf>
    <xf numFmtId="1" fontId="7" fillId="0" borderId="0" xfId="5" applyNumberFormat="1" applyFont="1" applyAlignment="1">
      <alignment horizontal="right" vertical="top" wrapText="1"/>
    </xf>
    <xf numFmtId="4" fontId="95" fillId="0" borderId="0" xfId="5" applyNumberFormat="1" applyFont="1" applyFill="1" applyAlignment="1">
      <alignment horizontal="right"/>
    </xf>
    <xf numFmtId="2" fontId="1" fillId="0" borderId="0" xfId="0" applyNumberFormat="1" applyFont="1" applyAlignment="1">
      <alignment horizontal="justify" vertical="top" wrapText="1"/>
    </xf>
    <xf numFmtId="4" fontId="1" fillId="0" borderId="0" xfId="0" applyNumberFormat="1" applyFont="1" applyAlignment="1">
      <alignment horizontal="justify" wrapText="1"/>
    </xf>
    <xf numFmtId="4" fontId="3" fillId="0" borderId="0" xfId="0" applyNumberFormat="1" applyFont="1" applyAlignment="1">
      <alignment horizontal="justify" wrapText="1"/>
    </xf>
    <xf numFmtId="4" fontId="17" fillId="0" borderId="0" xfId="0" applyNumberFormat="1" applyFont="1" applyBorder="1" applyAlignment="1">
      <alignment horizontal="right"/>
    </xf>
    <xf numFmtId="4" fontId="17" fillId="0" borderId="0" xfId="0" applyNumberFormat="1" applyFont="1" applyAlignment="1">
      <alignment horizontal="right"/>
    </xf>
    <xf numFmtId="1" fontId="17" fillId="0" borderId="0" xfId="0" applyNumberFormat="1" applyFont="1" applyAlignment="1">
      <alignment horizontal="left"/>
    </xf>
    <xf numFmtId="4" fontId="5" fillId="0" borderId="0" xfId="0" applyNumberFormat="1" applyFont="1" applyAlignment="1">
      <alignment horizontal="center"/>
    </xf>
    <xf numFmtId="4" fontId="12" fillId="0" borderId="0" xfId="0" applyNumberFormat="1" applyFont="1" applyAlignment="1">
      <alignment horizontal="center"/>
    </xf>
    <xf numFmtId="4" fontId="19" fillId="0" borderId="0" xfId="0" applyNumberFormat="1" applyFont="1" applyAlignment="1">
      <alignment horizontal="center"/>
    </xf>
    <xf numFmtId="4" fontId="29" fillId="0" borderId="0" xfId="0" applyNumberFormat="1" applyFont="1" applyAlignment="1">
      <alignment horizontal="center"/>
    </xf>
    <xf numFmtId="4" fontId="14" fillId="0" borderId="0" xfId="0" applyNumberFormat="1" applyFont="1" applyAlignment="1">
      <alignment horizontal="center"/>
    </xf>
    <xf numFmtId="4" fontId="30" fillId="0" borderId="0" xfId="0" applyNumberFormat="1" applyFont="1" applyAlignment="1">
      <alignment horizontal="center"/>
    </xf>
    <xf numFmtId="1" fontId="17" fillId="0" borderId="0" xfId="0" applyNumberFormat="1" applyFont="1" applyAlignment="1">
      <alignment horizontal="center"/>
    </xf>
    <xf numFmtId="4" fontId="15" fillId="0" borderId="0" xfId="0" applyNumberFormat="1" applyFont="1" applyAlignment="1">
      <alignment horizontal="center"/>
    </xf>
    <xf numFmtId="1" fontId="36" fillId="0" borderId="0" xfId="0" applyNumberFormat="1" applyFont="1" applyAlignment="1">
      <alignment horizontal="left"/>
    </xf>
    <xf numFmtId="4" fontId="1" fillId="0" borderId="0" xfId="0" applyNumberFormat="1" applyFont="1" applyFill="1" applyAlignment="1">
      <alignment horizontal="justify" wrapText="1"/>
    </xf>
    <xf numFmtId="4" fontId="3" fillId="0" borderId="0" xfId="0" applyNumberFormat="1" applyFont="1" applyFill="1" applyAlignment="1">
      <alignment horizontal="justify" wrapText="1"/>
    </xf>
    <xf numFmtId="4" fontId="5" fillId="0" borderId="0" xfId="0" applyNumberFormat="1" applyFont="1" applyAlignment="1">
      <alignment horizontal="justify" wrapText="1"/>
    </xf>
    <xf numFmtId="4" fontId="8" fillId="0" borderId="0" xfId="0" applyNumberFormat="1" applyFont="1" applyAlignment="1">
      <alignment horizontal="justify" wrapText="1"/>
    </xf>
    <xf numFmtId="4" fontId="5" fillId="0" borderId="0" xfId="0" applyNumberFormat="1" applyFont="1" applyAlignment="1">
      <alignment horizontal="justify"/>
    </xf>
  </cellXfs>
  <cellStyles count="239">
    <cellStyle name="20% - Isticanje1 2" xfId="10"/>
    <cellStyle name="20% - Isticanje2 2" xfId="11"/>
    <cellStyle name="20% - Isticanje3 2" xfId="12"/>
    <cellStyle name="20% - Isticanje4 2" xfId="13"/>
    <cellStyle name="20% - Isticanje5 2" xfId="14"/>
    <cellStyle name="20% - Isticanje6 2" xfId="15"/>
    <cellStyle name="40% - Isticanje2 2" xfId="16"/>
    <cellStyle name="40% - Isticanje3 2" xfId="17"/>
    <cellStyle name="40% - Isticanje4 2" xfId="18"/>
    <cellStyle name="40% - Isticanje5 2" xfId="19"/>
    <cellStyle name="40% - Isticanje6 2" xfId="20"/>
    <cellStyle name="40% - Naglasak1" xfId="21"/>
    <cellStyle name="60% - Isticanje1 2" xfId="22"/>
    <cellStyle name="60% - Isticanje2 2" xfId="23"/>
    <cellStyle name="60% - Isticanje3 2" xfId="24"/>
    <cellStyle name="60% - Isticanje4 2" xfId="25"/>
    <cellStyle name="60% - Isticanje5 2" xfId="26"/>
    <cellStyle name="60% - Isticanje6 2" xfId="27"/>
    <cellStyle name="Bilješka 2" xfId="28"/>
    <cellStyle name="Bilješka 2 2" xfId="212"/>
    <cellStyle name="Bilješka 3" xfId="29"/>
    <cellStyle name="Bilješka 3 2" xfId="213"/>
    <cellStyle name="Code" xfId="30"/>
    <cellStyle name="Code 2" xfId="31"/>
    <cellStyle name="Code 2 2" xfId="214"/>
    <cellStyle name="Comma 2" xfId="7"/>
    <cellStyle name="Comma 2 2 2" xfId="32"/>
    <cellStyle name="Comma 2 2 2 2" xfId="215"/>
    <cellStyle name="Comma 2 3" xfId="33"/>
    <cellStyle name="Comma 2 3 2" xfId="216"/>
    <cellStyle name="Comma 3" xfId="8"/>
    <cellStyle name="Comma0" xfId="34"/>
    <cellStyle name="Comma0 2" xfId="35"/>
    <cellStyle name="Comma0 2 2" xfId="217"/>
    <cellStyle name="Currency0" xfId="36"/>
    <cellStyle name="Currency0 2" xfId="37"/>
    <cellStyle name="Currency0 2 2" xfId="218"/>
    <cellStyle name="Date" xfId="38"/>
    <cellStyle name="Date 2" xfId="39"/>
    <cellStyle name="Date 2 2" xfId="219"/>
    <cellStyle name="Dobro 2" xfId="40"/>
    <cellStyle name="Excel Built-in Normal" xfId="41"/>
    <cellStyle name="Fixed" xfId="42"/>
    <cellStyle name="Fixed 2" xfId="43"/>
    <cellStyle name="Fixed 2 2" xfId="220"/>
    <cellStyle name="Hiperveza 2" xfId="44"/>
    <cellStyle name="Isticanje1 2" xfId="45"/>
    <cellStyle name="Isticanje2 2" xfId="46"/>
    <cellStyle name="Isticanje3 2" xfId="47"/>
    <cellStyle name="Isticanje4 2" xfId="48"/>
    <cellStyle name="Isticanje5 2" xfId="49"/>
    <cellStyle name="Isticanje6 2" xfId="50"/>
    <cellStyle name="Izlaz 2" xfId="51"/>
    <cellStyle name="Izračun 2" xfId="52"/>
    <cellStyle name="Loše 2" xfId="53"/>
    <cellStyle name="Naslov 1 2" xfId="54"/>
    <cellStyle name="Naslov 2 2" xfId="55"/>
    <cellStyle name="Naslov 3 2" xfId="56"/>
    <cellStyle name="Naslov 4 2" xfId="57"/>
    <cellStyle name="Naslov 5" xfId="58"/>
    <cellStyle name="Neutralno 2" xfId="59"/>
    <cellStyle name="Normal 2" xfId="9"/>
    <cellStyle name="Normal 2 2" xfId="60"/>
    <cellStyle name="Normal 2 2 2" xfId="61"/>
    <cellStyle name="Normal 2 2 2 2" xfId="222"/>
    <cellStyle name="Normal 2 3" xfId="62"/>
    <cellStyle name="Normal 2 3 2" xfId="223"/>
    <cellStyle name="Normal 2 4" xfId="221"/>
    <cellStyle name="Normal 3" xfId="63"/>
    <cellStyle name="Normal 3 2" xfId="224"/>
    <cellStyle name="Normal 4" xfId="64"/>
    <cellStyle name="Normal 4 2" xfId="65"/>
    <cellStyle name="Normal 4 2 2" xfId="226"/>
    <cellStyle name="Normal 4 3" xfId="66"/>
    <cellStyle name="Normal 4 3 2" xfId="227"/>
    <cellStyle name="Normal 4 4" xfId="225"/>
    <cellStyle name="Normal 5" xfId="67"/>
    <cellStyle name="Normal 5 2" xfId="228"/>
    <cellStyle name="Normal 6" xfId="68"/>
    <cellStyle name="Normal_128-10 PISAROVINA - troškovnik GRIJANJE" xfId="69"/>
    <cellStyle name="Normal1" xfId="70"/>
    <cellStyle name="Normalno" xfId="0" builtinId="0"/>
    <cellStyle name="Normalno 2" xfId="1"/>
    <cellStyle name="Normalno 2 2" xfId="5"/>
    <cellStyle name="Normalno 2 2 2" xfId="230"/>
    <cellStyle name="Normalno 2 3" xfId="71"/>
    <cellStyle name="Normalno 2 4" xfId="72"/>
    <cellStyle name="Normalno 2 5" xfId="229"/>
    <cellStyle name="Normalno 3" xfId="2"/>
    <cellStyle name="Normalno 3 2" xfId="73"/>
    <cellStyle name="Normalno 3 2 2" xfId="74"/>
    <cellStyle name="Normalno 3 2 3" xfId="231"/>
    <cellStyle name="Normalno 3 3" xfId="238"/>
    <cellStyle name="Normalno 4" xfId="4"/>
    <cellStyle name="Normalno 4 2" xfId="232"/>
    <cellStyle name="Normalno 5" xfId="75"/>
    <cellStyle name="Normalno 5 2" xfId="233"/>
    <cellStyle name="Normalno 6" xfId="76"/>
    <cellStyle name="Normalno 6 10" xfId="77"/>
    <cellStyle name="Normalno 6 10 2" xfId="78"/>
    <cellStyle name="Normalno 6 11" xfId="79"/>
    <cellStyle name="Normalno 6 11 2" xfId="80"/>
    <cellStyle name="Normalno 6 12" xfId="81"/>
    <cellStyle name="Normalno 6 12 2" xfId="82"/>
    <cellStyle name="Normalno 6 13" xfId="83"/>
    <cellStyle name="Normalno 6 13 2" xfId="84"/>
    <cellStyle name="Normalno 6 14" xfId="85"/>
    <cellStyle name="Normalno 6 2" xfId="86"/>
    <cellStyle name="Normalno 6 2 10" xfId="87"/>
    <cellStyle name="Normalno 6 2 10 2" xfId="88"/>
    <cellStyle name="Normalno 6 2 11" xfId="89"/>
    <cellStyle name="Normalno 6 2 11 2" xfId="90"/>
    <cellStyle name="Normalno 6 2 12" xfId="91"/>
    <cellStyle name="Normalno 6 2 2" xfId="92"/>
    <cellStyle name="Normalno 6 2 2 10" xfId="93"/>
    <cellStyle name="Normalno 6 2 2 10 2" xfId="94"/>
    <cellStyle name="Normalno 6 2 2 11" xfId="95"/>
    <cellStyle name="Normalno 6 2 2 2" xfId="96"/>
    <cellStyle name="Normalno 6 2 2 2 2" xfId="97"/>
    <cellStyle name="Normalno 6 2 2 2 2 2" xfId="98"/>
    <cellStyle name="Normalno 6 2 2 2 3" xfId="99"/>
    <cellStyle name="Normalno 6 2 2 3" xfId="100"/>
    <cellStyle name="Normalno 6 2 2 3 2" xfId="101"/>
    <cellStyle name="Normalno 6 2 2 3 2 2" xfId="102"/>
    <cellStyle name="Normalno 6 2 2 3 3" xfId="103"/>
    <cellStyle name="Normalno 6 2 2 4" xfId="104"/>
    <cellStyle name="Normalno 6 2 2 4 2" xfId="105"/>
    <cellStyle name="Normalno 6 2 2 4 2 2" xfId="106"/>
    <cellStyle name="Normalno 6 2 2 4 3" xfId="107"/>
    <cellStyle name="Normalno 6 2 2 5" xfId="108"/>
    <cellStyle name="Normalno 6 2 2 5 2" xfId="109"/>
    <cellStyle name="Normalno 6 2 2 6" xfId="110"/>
    <cellStyle name="Normalno 6 2 2 6 2" xfId="111"/>
    <cellStyle name="Normalno 6 2 2 7" xfId="112"/>
    <cellStyle name="Normalno 6 2 2 7 2" xfId="113"/>
    <cellStyle name="Normalno 6 2 2 8" xfId="114"/>
    <cellStyle name="Normalno 6 2 2 8 2" xfId="115"/>
    <cellStyle name="Normalno 6 2 2 9" xfId="116"/>
    <cellStyle name="Normalno 6 2 2 9 2" xfId="117"/>
    <cellStyle name="Normalno 6 2 3" xfId="118"/>
    <cellStyle name="Normalno 6 2 3 2" xfId="119"/>
    <cellStyle name="Normalno 6 2 3 2 2" xfId="120"/>
    <cellStyle name="Normalno 6 2 3 3" xfId="121"/>
    <cellStyle name="Normalno 6 2 4" xfId="122"/>
    <cellStyle name="Normalno 6 2 4 2" xfId="123"/>
    <cellStyle name="Normalno 6 2 4 2 2" xfId="124"/>
    <cellStyle name="Normalno 6 2 4 3" xfId="125"/>
    <cellStyle name="Normalno 6 2 5" xfId="126"/>
    <cellStyle name="Normalno 6 2 5 2" xfId="127"/>
    <cellStyle name="Normalno 6 2 5 2 2" xfId="128"/>
    <cellStyle name="Normalno 6 2 5 3" xfId="129"/>
    <cellStyle name="Normalno 6 2 6" xfId="130"/>
    <cellStyle name="Normalno 6 2 6 2" xfId="131"/>
    <cellStyle name="Normalno 6 2 7" xfId="132"/>
    <cellStyle name="Normalno 6 2 7 2" xfId="133"/>
    <cellStyle name="Normalno 6 2 8" xfId="134"/>
    <cellStyle name="Normalno 6 2 8 2" xfId="135"/>
    <cellStyle name="Normalno 6 2 9" xfId="136"/>
    <cellStyle name="Normalno 6 2 9 2" xfId="137"/>
    <cellStyle name="Normalno 6 3" xfId="138"/>
    <cellStyle name="Normalno 6 3 10" xfId="139"/>
    <cellStyle name="Normalno 6 3 10 2" xfId="140"/>
    <cellStyle name="Normalno 6 3 11" xfId="141"/>
    <cellStyle name="Normalno 6 3 2" xfId="142"/>
    <cellStyle name="Normalno 6 3 2 2" xfId="143"/>
    <cellStyle name="Normalno 6 3 2 2 2" xfId="144"/>
    <cellStyle name="Normalno 6 3 2 3" xfId="145"/>
    <cellStyle name="Normalno 6 3 3" xfId="146"/>
    <cellStyle name="Normalno 6 3 3 2" xfId="147"/>
    <cellStyle name="Normalno 6 3 3 2 2" xfId="148"/>
    <cellStyle name="Normalno 6 3 3 3" xfId="149"/>
    <cellStyle name="Normalno 6 3 4" xfId="150"/>
    <cellStyle name="Normalno 6 3 4 2" xfId="151"/>
    <cellStyle name="Normalno 6 3 4 2 2" xfId="152"/>
    <cellStyle name="Normalno 6 3 4 3" xfId="153"/>
    <cellStyle name="Normalno 6 3 5" xfId="154"/>
    <cellStyle name="Normalno 6 3 5 2" xfId="155"/>
    <cellStyle name="Normalno 6 3 6" xfId="156"/>
    <cellStyle name="Normalno 6 3 6 2" xfId="157"/>
    <cellStyle name="Normalno 6 3 7" xfId="158"/>
    <cellStyle name="Normalno 6 3 7 2" xfId="159"/>
    <cellStyle name="Normalno 6 3 8" xfId="160"/>
    <cellStyle name="Normalno 6 3 8 2" xfId="161"/>
    <cellStyle name="Normalno 6 3 9" xfId="162"/>
    <cellStyle name="Normalno 6 3 9 2" xfId="163"/>
    <cellStyle name="Normalno 6 4" xfId="164"/>
    <cellStyle name="Normalno 6 4 2" xfId="165"/>
    <cellStyle name="Normalno 6 4 2 2" xfId="166"/>
    <cellStyle name="Normalno 6 4 2 2 2" xfId="167"/>
    <cellStyle name="Normalno 6 4 2 3" xfId="168"/>
    <cellStyle name="Normalno 6 4 3" xfId="169"/>
    <cellStyle name="Normalno 6 4 3 2" xfId="170"/>
    <cellStyle name="Normalno 6 4 4" xfId="171"/>
    <cellStyle name="Normalno 6 4 4 2" xfId="172"/>
    <cellStyle name="Normalno 6 4 5" xfId="173"/>
    <cellStyle name="Normalno 6 4 5 2" xfId="174"/>
    <cellStyle name="Normalno 6 4 6" xfId="175"/>
    <cellStyle name="Normalno 6 4 6 2" xfId="176"/>
    <cellStyle name="Normalno 6 4 7" xfId="177"/>
    <cellStyle name="Normalno 6 4 7 2" xfId="178"/>
    <cellStyle name="Normalno 6 4 8" xfId="179"/>
    <cellStyle name="Normalno 6 5" xfId="180"/>
    <cellStyle name="Normalno 6 5 2" xfId="181"/>
    <cellStyle name="Normalno 6 5 2 2" xfId="182"/>
    <cellStyle name="Normalno 6 5 3" xfId="183"/>
    <cellStyle name="Normalno 6 6" xfId="184"/>
    <cellStyle name="Normalno 6 6 2" xfId="185"/>
    <cellStyle name="Normalno 6 6 2 2" xfId="186"/>
    <cellStyle name="Normalno 6 6 3" xfId="187"/>
    <cellStyle name="Normalno 6 7" xfId="188"/>
    <cellStyle name="Normalno 6 7 2" xfId="189"/>
    <cellStyle name="Normalno 6 7 2 2" xfId="190"/>
    <cellStyle name="Normalno 6 7 3" xfId="191"/>
    <cellStyle name="Normalno 6 8" xfId="192"/>
    <cellStyle name="Normalno 6 8 2" xfId="193"/>
    <cellStyle name="Normalno 6 9" xfId="194"/>
    <cellStyle name="Normalno 6 9 2" xfId="195"/>
    <cellStyle name="Normalno 7" xfId="196"/>
    <cellStyle name="Normalno 8" xfId="197"/>
    <cellStyle name="Normalno 9" xfId="211"/>
    <cellStyle name="Obično_MEDITERAN troškovnik" xfId="198"/>
    <cellStyle name="Povezana ćelija 2" xfId="199"/>
    <cellStyle name="Provjera ćelije 2" xfId="200"/>
    <cellStyle name="Stil 1" xfId="201"/>
    <cellStyle name="Style 1" xfId="202"/>
    <cellStyle name="Tekst objašnjenja 2" xfId="203"/>
    <cellStyle name="Tekst upozorenja 2" xfId="204"/>
    <cellStyle name="Ukupni zbroj 2" xfId="205"/>
    <cellStyle name="Unos 2" xfId="206"/>
    <cellStyle name="Valuta 2" xfId="207"/>
    <cellStyle name="Valuta 3" xfId="208"/>
    <cellStyle name="Valuta 3 2" xfId="234"/>
    <cellStyle name="Zarez" xfId="3" builtinId="3"/>
    <cellStyle name="Zarez 2" xfId="6"/>
    <cellStyle name="Zarez 2 2" xfId="235"/>
    <cellStyle name="Zarez 3" xfId="209"/>
    <cellStyle name="Zarez 3 2" xfId="236"/>
    <cellStyle name="Zarez 4" xfId="210"/>
    <cellStyle name="Zarez 4 2" xfId="2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467590</xdr:colOff>
      <xdr:row>73</xdr:row>
      <xdr:rowOff>51952</xdr:rowOff>
    </xdr:from>
    <xdr:to>
      <xdr:col>4</xdr:col>
      <xdr:colOff>544939</xdr:colOff>
      <xdr:row>77</xdr:row>
      <xdr:rowOff>491420</xdr:rowOff>
    </xdr:to>
    <xdr:pic>
      <xdr:nvPicPr>
        <xdr:cNvPr id="3" name="Slika 2"/>
        <xdr:cNvPicPr>
          <a:picLocks noChangeAspect="1"/>
        </xdr:cNvPicPr>
      </xdr:nvPicPr>
      <xdr:blipFill>
        <a:blip xmlns:r="http://schemas.openxmlformats.org/officeDocument/2006/relationships" r:embed="rId1"/>
        <a:stretch>
          <a:fillRect/>
        </a:stretch>
      </xdr:blipFill>
      <xdr:spPr>
        <a:xfrm>
          <a:off x="800965" y="13834627"/>
          <a:ext cx="4668399" cy="3296968"/>
        </a:xfrm>
        <a:prstGeom prst="rect">
          <a:avLst/>
        </a:prstGeom>
      </xdr:spPr>
    </xdr:pic>
    <xdr:clientData/>
  </xdr:twoCellAnchor>
  <xdr:twoCellAnchor editAs="oneCell">
    <xdr:from>
      <xdr:col>1</xdr:col>
      <xdr:colOff>727363</xdr:colOff>
      <xdr:row>8</xdr:row>
      <xdr:rowOff>43295</xdr:rowOff>
    </xdr:from>
    <xdr:to>
      <xdr:col>3</xdr:col>
      <xdr:colOff>161635</xdr:colOff>
      <xdr:row>24</xdr:row>
      <xdr:rowOff>0</xdr:rowOff>
    </xdr:to>
    <xdr:pic>
      <xdr:nvPicPr>
        <xdr:cNvPr id="2" name="Slika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5068" y="1359477"/>
          <a:ext cx="3452090" cy="2589068"/>
        </a:xfrm>
        <a:prstGeom prst="rect">
          <a:avLst/>
        </a:prstGeom>
      </xdr:spPr>
    </xdr:pic>
    <xdr:clientData/>
  </xdr:twoCellAnchor>
  <xdr:twoCellAnchor editAs="oneCell">
    <xdr:from>
      <xdr:col>1</xdr:col>
      <xdr:colOff>11545</xdr:colOff>
      <xdr:row>95</xdr:row>
      <xdr:rowOff>164521</xdr:rowOff>
    </xdr:from>
    <xdr:to>
      <xdr:col>1</xdr:col>
      <xdr:colOff>2718955</xdr:colOff>
      <xdr:row>98</xdr:row>
      <xdr:rowOff>593147</xdr:rowOff>
    </xdr:to>
    <xdr:pic>
      <xdr:nvPicPr>
        <xdr:cNvPr id="9" name="Slika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9250" y="21361976"/>
          <a:ext cx="2707410" cy="2030557"/>
        </a:xfrm>
        <a:prstGeom prst="rect">
          <a:avLst/>
        </a:prstGeom>
      </xdr:spPr>
    </xdr:pic>
    <xdr:clientData/>
  </xdr:twoCellAnchor>
  <xdr:twoCellAnchor editAs="oneCell">
    <xdr:from>
      <xdr:col>1</xdr:col>
      <xdr:colOff>2804968</xdr:colOff>
      <xdr:row>96</xdr:row>
      <xdr:rowOff>1</xdr:rowOff>
    </xdr:from>
    <xdr:to>
      <xdr:col>5</xdr:col>
      <xdr:colOff>242455</xdr:colOff>
      <xdr:row>98</xdr:row>
      <xdr:rowOff>589253</xdr:rowOff>
    </xdr:to>
    <xdr:pic>
      <xdr:nvPicPr>
        <xdr:cNvPr id="10" name="Slika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2673" y="21361978"/>
          <a:ext cx="2702214" cy="2026661"/>
        </a:xfrm>
        <a:prstGeom prst="rect">
          <a:avLst/>
        </a:prstGeom>
      </xdr:spPr>
    </xdr:pic>
    <xdr:clientData/>
  </xdr:twoCellAnchor>
  <xdr:twoCellAnchor editAs="oneCell">
    <xdr:from>
      <xdr:col>0</xdr:col>
      <xdr:colOff>334816</xdr:colOff>
      <xdr:row>98</xdr:row>
      <xdr:rowOff>675411</xdr:rowOff>
    </xdr:from>
    <xdr:to>
      <xdr:col>1</xdr:col>
      <xdr:colOff>2718954</xdr:colOff>
      <xdr:row>101</xdr:row>
      <xdr:rowOff>560679</xdr:rowOff>
    </xdr:to>
    <xdr:pic>
      <xdr:nvPicPr>
        <xdr:cNvPr id="11" name="Slika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4816" y="23474797"/>
          <a:ext cx="2721843" cy="2041382"/>
        </a:xfrm>
        <a:prstGeom prst="rect">
          <a:avLst/>
        </a:prstGeom>
      </xdr:spPr>
    </xdr:pic>
    <xdr:clientData/>
  </xdr:twoCellAnchor>
  <xdr:twoCellAnchor editAs="oneCell">
    <xdr:from>
      <xdr:col>1</xdr:col>
      <xdr:colOff>2805545</xdr:colOff>
      <xdr:row>98</xdr:row>
      <xdr:rowOff>686233</xdr:rowOff>
    </xdr:from>
    <xdr:to>
      <xdr:col>5</xdr:col>
      <xdr:colOff>242454</xdr:colOff>
      <xdr:row>101</xdr:row>
      <xdr:rowOff>556346</xdr:rowOff>
    </xdr:to>
    <xdr:pic>
      <xdr:nvPicPr>
        <xdr:cNvPr id="12" name="Slika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3250" y="23485619"/>
          <a:ext cx="2701636" cy="2026227"/>
        </a:xfrm>
        <a:prstGeom prst="rect">
          <a:avLst/>
        </a:prstGeom>
      </xdr:spPr>
    </xdr:pic>
    <xdr:clientData/>
  </xdr:twoCellAnchor>
  <xdr:twoCellAnchor editAs="oneCell">
    <xdr:from>
      <xdr:col>1</xdr:col>
      <xdr:colOff>660977</xdr:colOff>
      <xdr:row>101</xdr:row>
      <xdr:rowOff>640772</xdr:rowOff>
    </xdr:from>
    <xdr:to>
      <xdr:col>4</xdr:col>
      <xdr:colOff>264968</xdr:colOff>
      <xdr:row>106</xdr:row>
      <xdr:rowOff>521277</xdr:rowOff>
    </xdr:to>
    <xdr:pic>
      <xdr:nvPicPr>
        <xdr:cNvPr id="13" name="Slika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8682" y="25596272"/>
          <a:ext cx="4193309" cy="3144982"/>
        </a:xfrm>
        <a:prstGeom prst="rect">
          <a:avLst/>
        </a:prstGeom>
      </xdr:spPr>
    </xdr:pic>
    <xdr:clientData/>
  </xdr:twoCellAnchor>
  <xdr:twoCellAnchor editAs="oneCell">
    <xdr:from>
      <xdr:col>0</xdr:col>
      <xdr:colOff>0</xdr:colOff>
      <xdr:row>0</xdr:row>
      <xdr:rowOff>47625</xdr:rowOff>
    </xdr:from>
    <xdr:to>
      <xdr:col>6</xdr:col>
      <xdr:colOff>55561</xdr:colOff>
      <xdr:row>6</xdr:row>
      <xdr:rowOff>19050</xdr:rowOff>
    </xdr:to>
    <xdr:pic>
      <xdr:nvPicPr>
        <xdr:cNvPr id="4" name="Slika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7625"/>
          <a:ext cx="6618286" cy="942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380999</xdr:colOff>
      <xdr:row>8</xdr:row>
      <xdr:rowOff>51956</xdr:rowOff>
    </xdr:from>
    <xdr:to>
      <xdr:col>5</xdr:col>
      <xdr:colOff>215064</xdr:colOff>
      <xdr:row>11</xdr:row>
      <xdr:rowOff>441614</xdr:rowOff>
    </xdr:to>
    <xdr:pic>
      <xdr:nvPicPr>
        <xdr:cNvPr id="2" name="Slika 1"/>
        <xdr:cNvPicPr>
          <a:picLocks noChangeAspect="1"/>
        </xdr:cNvPicPr>
      </xdr:nvPicPr>
      <xdr:blipFill>
        <a:blip xmlns:r="http://schemas.openxmlformats.org/officeDocument/2006/relationships" r:embed="rId1"/>
        <a:stretch>
          <a:fillRect/>
        </a:stretch>
      </xdr:blipFill>
      <xdr:spPr>
        <a:xfrm>
          <a:off x="4242954" y="1775115"/>
          <a:ext cx="1470633" cy="1039090"/>
        </a:xfrm>
        <a:prstGeom prst="rect">
          <a:avLst/>
        </a:prstGeom>
      </xdr:spPr>
    </xdr:pic>
    <xdr:clientData/>
  </xdr:twoCellAnchor>
  <xdr:twoCellAnchor editAs="oneCell">
    <xdr:from>
      <xdr:col>3</xdr:col>
      <xdr:colOff>243899</xdr:colOff>
      <xdr:row>29</xdr:row>
      <xdr:rowOff>104294</xdr:rowOff>
    </xdr:from>
    <xdr:to>
      <xdr:col>4</xdr:col>
      <xdr:colOff>528205</xdr:colOff>
      <xdr:row>31</xdr:row>
      <xdr:rowOff>822615</xdr:rowOff>
    </xdr:to>
    <xdr:pic>
      <xdr:nvPicPr>
        <xdr:cNvPr id="4" name="Slika 3"/>
        <xdr:cNvPicPr>
          <a:picLocks noChangeAspect="1"/>
        </xdr:cNvPicPr>
      </xdr:nvPicPr>
      <xdr:blipFill>
        <a:blip xmlns:r="http://schemas.openxmlformats.org/officeDocument/2006/relationships" r:embed="rId2"/>
        <a:stretch>
          <a:fillRect/>
        </a:stretch>
      </xdr:blipFill>
      <xdr:spPr>
        <a:xfrm>
          <a:off x="4599422" y="5412317"/>
          <a:ext cx="786533" cy="1047366"/>
        </a:xfrm>
        <a:prstGeom prst="rect">
          <a:avLst/>
        </a:prstGeom>
      </xdr:spPr>
    </xdr:pic>
    <xdr:clientData/>
  </xdr:twoCellAnchor>
  <xdr:twoCellAnchor editAs="oneCell">
    <xdr:from>
      <xdr:col>2</xdr:col>
      <xdr:colOff>60614</xdr:colOff>
      <xdr:row>267</xdr:row>
      <xdr:rowOff>108326</xdr:rowOff>
    </xdr:from>
    <xdr:to>
      <xdr:col>6</xdr:col>
      <xdr:colOff>0</xdr:colOff>
      <xdr:row>270</xdr:row>
      <xdr:rowOff>155864</xdr:rowOff>
    </xdr:to>
    <xdr:pic>
      <xdr:nvPicPr>
        <xdr:cNvPr id="6" name="Slika 5"/>
        <xdr:cNvPicPr>
          <a:picLocks noChangeAspect="1"/>
        </xdr:cNvPicPr>
      </xdr:nvPicPr>
      <xdr:blipFill>
        <a:blip xmlns:r="http://schemas.openxmlformats.org/officeDocument/2006/relationships" r:embed="rId3"/>
        <a:stretch>
          <a:fillRect/>
        </a:stretch>
      </xdr:blipFill>
      <xdr:spPr>
        <a:xfrm>
          <a:off x="3922569" y="83244258"/>
          <a:ext cx="2346613" cy="1190538"/>
        </a:xfrm>
        <a:prstGeom prst="rect">
          <a:avLst/>
        </a:prstGeom>
      </xdr:spPr>
    </xdr:pic>
    <xdr:clientData/>
  </xdr:twoCellAnchor>
  <xdr:twoCellAnchor editAs="oneCell">
    <xdr:from>
      <xdr:col>2</xdr:col>
      <xdr:colOff>17320</xdr:colOff>
      <xdr:row>263</xdr:row>
      <xdr:rowOff>147203</xdr:rowOff>
    </xdr:from>
    <xdr:to>
      <xdr:col>5</xdr:col>
      <xdr:colOff>741193</xdr:colOff>
      <xdr:row>265</xdr:row>
      <xdr:rowOff>302590</xdr:rowOff>
    </xdr:to>
    <xdr:pic>
      <xdr:nvPicPr>
        <xdr:cNvPr id="8" name="Slika 7"/>
        <xdr:cNvPicPr>
          <a:picLocks noChangeAspect="1"/>
        </xdr:cNvPicPr>
      </xdr:nvPicPr>
      <xdr:blipFill>
        <a:blip xmlns:r="http://schemas.openxmlformats.org/officeDocument/2006/relationships" r:embed="rId4"/>
        <a:stretch>
          <a:fillRect/>
        </a:stretch>
      </xdr:blipFill>
      <xdr:spPr>
        <a:xfrm>
          <a:off x="3879275" y="69731658"/>
          <a:ext cx="2360441" cy="1289728"/>
        </a:xfrm>
        <a:prstGeom prst="rect">
          <a:avLst/>
        </a:prstGeom>
      </xdr:spPr>
    </xdr:pic>
    <xdr:clientData/>
  </xdr:twoCellAnchor>
  <xdr:twoCellAnchor editAs="oneCell">
    <xdr:from>
      <xdr:col>2</xdr:col>
      <xdr:colOff>8659</xdr:colOff>
      <xdr:row>328</xdr:row>
      <xdr:rowOff>138544</xdr:rowOff>
    </xdr:from>
    <xdr:to>
      <xdr:col>5</xdr:col>
      <xdr:colOff>722167</xdr:colOff>
      <xdr:row>329</xdr:row>
      <xdr:rowOff>1164558</xdr:rowOff>
    </xdr:to>
    <xdr:pic>
      <xdr:nvPicPr>
        <xdr:cNvPr id="14" name="Slika 13"/>
        <xdr:cNvPicPr>
          <a:picLocks noChangeAspect="1"/>
        </xdr:cNvPicPr>
      </xdr:nvPicPr>
      <xdr:blipFill>
        <a:blip xmlns:r="http://schemas.openxmlformats.org/officeDocument/2006/relationships" r:embed="rId3"/>
        <a:stretch>
          <a:fillRect/>
        </a:stretch>
      </xdr:blipFill>
      <xdr:spPr>
        <a:xfrm>
          <a:off x="3870614" y="101250749"/>
          <a:ext cx="2350076" cy="1190538"/>
        </a:xfrm>
        <a:prstGeom prst="rect">
          <a:avLst/>
        </a:prstGeom>
      </xdr:spPr>
    </xdr:pic>
    <xdr:clientData/>
  </xdr:twoCellAnchor>
  <xdr:twoCellAnchor editAs="oneCell">
    <xdr:from>
      <xdr:col>2</xdr:col>
      <xdr:colOff>147205</xdr:colOff>
      <xdr:row>119</xdr:row>
      <xdr:rowOff>320386</xdr:rowOff>
    </xdr:from>
    <xdr:to>
      <xdr:col>5</xdr:col>
      <xdr:colOff>658090</xdr:colOff>
      <xdr:row>119</xdr:row>
      <xdr:rowOff>1930976</xdr:rowOff>
    </xdr:to>
    <xdr:pic>
      <xdr:nvPicPr>
        <xdr:cNvPr id="11" name="Slika 10"/>
        <xdr:cNvPicPr>
          <a:picLocks noChangeAspect="1"/>
        </xdr:cNvPicPr>
      </xdr:nvPicPr>
      <xdr:blipFill rotWithShape="1">
        <a:blip xmlns:r="http://schemas.openxmlformats.org/officeDocument/2006/relationships" r:embed="rId5"/>
        <a:srcRect t="4124" r="5999"/>
        <a:stretch/>
      </xdr:blipFill>
      <xdr:spPr>
        <a:xfrm>
          <a:off x="4009160" y="29804591"/>
          <a:ext cx="2147453" cy="1610590"/>
        </a:xfrm>
        <a:prstGeom prst="rect">
          <a:avLst/>
        </a:prstGeom>
      </xdr:spPr>
    </xdr:pic>
    <xdr:clientData/>
  </xdr:twoCellAnchor>
  <xdr:twoCellAnchor editAs="oneCell">
    <xdr:from>
      <xdr:col>2</xdr:col>
      <xdr:colOff>36371</xdr:colOff>
      <xdr:row>372</xdr:row>
      <xdr:rowOff>131608</xdr:rowOff>
    </xdr:from>
    <xdr:to>
      <xdr:col>5</xdr:col>
      <xdr:colOff>767196</xdr:colOff>
      <xdr:row>374</xdr:row>
      <xdr:rowOff>91774</xdr:rowOff>
    </xdr:to>
    <xdr:pic>
      <xdr:nvPicPr>
        <xdr:cNvPr id="3" name="Slika 2"/>
        <xdr:cNvPicPr>
          <a:picLocks noChangeAspect="1"/>
        </xdr:cNvPicPr>
      </xdr:nvPicPr>
      <xdr:blipFill>
        <a:blip xmlns:r="http://schemas.openxmlformats.org/officeDocument/2006/relationships" r:embed="rId6"/>
        <a:stretch>
          <a:fillRect/>
        </a:stretch>
      </xdr:blipFill>
      <xdr:spPr>
        <a:xfrm>
          <a:off x="3893996" y="102372958"/>
          <a:ext cx="2366528" cy="1579416"/>
        </a:xfrm>
        <a:prstGeom prst="rect">
          <a:avLst/>
        </a:prstGeom>
      </xdr:spPr>
    </xdr:pic>
    <xdr:clientData/>
  </xdr:twoCellAnchor>
  <xdr:twoCellAnchor editAs="oneCell">
    <xdr:from>
      <xdr:col>2</xdr:col>
      <xdr:colOff>3334</xdr:colOff>
      <xdr:row>229</xdr:row>
      <xdr:rowOff>37234</xdr:rowOff>
    </xdr:from>
    <xdr:to>
      <xdr:col>5</xdr:col>
      <xdr:colOff>739240</xdr:colOff>
      <xdr:row>235</xdr:row>
      <xdr:rowOff>69274</xdr:rowOff>
    </xdr:to>
    <xdr:pic>
      <xdr:nvPicPr>
        <xdr:cNvPr id="5" name="Slika 4"/>
        <xdr:cNvPicPr>
          <a:picLocks noChangeAspect="1"/>
        </xdr:cNvPicPr>
      </xdr:nvPicPr>
      <xdr:blipFill>
        <a:blip xmlns:r="http://schemas.openxmlformats.org/officeDocument/2006/relationships" r:embed="rId7"/>
        <a:stretch>
          <a:fillRect/>
        </a:stretch>
      </xdr:blipFill>
      <xdr:spPr>
        <a:xfrm>
          <a:off x="3865289" y="59533848"/>
          <a:ext cx="2372474" cy="1980334"/>
        </a:xfrm>
        <a:prstGeom prst="rect">
          <a:avLst/>
        </a:prstGeom>
      </xdr:spPr>
    </xdr:pic>
    <xdr:clientData/>
  </xdr:twoCellAnchor>
  <xdr:twoCellAnchor editAs="oneCell">
    <xdr:from>
      <xdr:col>1</xdr:col>
      <xdr:colOff>0</xdr:colOff>
      <xdr:row>348</xdr:row>
      <xdr:rowOff>5953</xdr:rowOff>
    </xdr:from>
    <xdr:to>
      <xdr:col>1</xdr:col>
      <xdr:colOff>2527568</xdr:colOff>
      <xdr:row>349</xdr:row>
      <xdr:rowOff>1</xdr:rowOff>
    </xdr:to>
    <xdr:pic>
      <xdr:nvPicPr>
        <xdr:cNvPr id="7" name="Slika 6"/>
        <xdr:cNvPicPr>
          <a:picLocks noChangeAspect="1"/>
        </xdr:cNvPicPr>
      </xdr:nvPicPr>
      <xdr:blipFill>
        <a:blip xmlns:r="http://schemas.openxmlformats.org/officeDocument/2006/relationships" r:embed="rId8"/>
        <a:stretch>
          <a:fillRect/>
        </a:stretch>
      </xdr:blipFill>
      <xdr:spPr>
        <a:xfrm>
          <a:off x="333375" y="94553484"/>
          <a:ext cx="2527568" cy="488157"/>
        </a:xfrm>
        <a:prstGeom prst="rect">
          <a:avLst/>
        </a:prstGeom>
      </xdr:spPr>
    </xdr:pic>
    <xdr:clientData/>
  </xdr:twoCellAnchor>
  <xdr:twoCellAnchor editAs="oneCell">
    <xdr:from>
      <xdr:col>1</xdr:col>
      <xdr:colOff>0</xdr:colOff>
      <xdr:row>350</xdr:row>
      <xdr:rowOff>0</xdr:rowOff>
    </xdr:from>
    <xdr:to>
      <xdr:col>1</xdr:col>
      <xdr:colOff>1113112</xdr:colOff>
      <xdr:row>350</xdr:row>
      <xdr:rowOff>242455</xdr:rowOff>
    </xdr:to>
    <xdr:pic>
      <xdr:nvPicPr>
        <xdr:cNvPr id="12" name="Slika 11"/>
        <xdr:cNvPicPr>
          <a:picLocks noChangeAspect="1"/>
        </xdr:cNvPicPr>
      </xdr:nvPicPr>
      <xdr:blipFill>
        <a:blip xmlns:r="http://schemas.openxmlformats.org/officeDocument/2006/relationships" r:embed="rId9"/>
        <a:stretch>
          <a:fillRect/>
        </a:stretch>
      </xdr:blipFill>
      <xdr:spPr>
        <a:xfrm>
          <a:off x="333375" y="95202375"/>
          <a:ext cx="1113112" cy="242455"/>
        </a:xfrm>
        <a:prstGeom prst="rect">
          <a:avLst/>
        </a:prstGeom>
      </xdr:spPr>
    </xdr:pic>
    <xdr:clientData/>
  </xdr:twoCellAnchor>
  <xdr:twoCellAnchor editAs="oneCell">
    <xdr:from>
      <xdr:col>1</xdr:col>
      <xdr:colOff>0</xdr:colOff>
      <xdr:row>352</xdr:row>
      <xdr:rowOff>7081</xdr:rowOff>
    </xdr:from>
    <xdr:to>
      <xdr:col>1</xdr:col>
      <xdr:colOff>1109429</xdr:colOff>
      <xdr:row>353</xdr:row>
      <xdr:rowOff>0</xdr:rowOff>
    </xdr:to>
    <xdr:pic>
      <xdr:nvPicPr>
        <xdr:cNvPr id="17" name="Slika 16"/>
        <xdr:cNvPicPr>
          <a:picLocks noChangeAspect="1"/>
        </xdr:cNvPicPr>
      </xdr:nvPicPr>
      <xdr:blipFill>
        <a:blip xmlns:r="http://schemas.openxmlformats.org/officeDocument/2006/relationships" r:embed="rId10"/>
        <a:stretch>
          <a:fillRect/>
        </a:stretch>
      </xdr:blipFill>
      <xdr:spPr>
        <a:xfrm>
          <a:off x="333375" y="95626175"/>
          <a:ext cx="1109429" cy="248903"/>
        </a:xfrm>
        <a:prstGeom prst="rect">
          <a:avLst/>
        </a:prstGeom>
      </xdr:spPr>
    </xdr:pic>
    <xdr:clientData/>
  </xdr:twoCellAnchor>
  <xdr:twoCellAnchor editAs="oneCell">
    <xdr:from>
      <xdr:col>1</xdr:col>
      <xdr:colOff>0</xdr:colOff>
      <xdr:row>356</xdr:row>
      <xdr:rowOff>0</xdr:rowOff>
    </xdr:from>
    <xdr:to>
      <xdr:col>1</xdr:col>
      <xdr:colOff>1131945</xdr:colOff>
      <xdr:row>356</xdr:row>
      <xdr:rowOff>243826</xdr:rowOff>
    </xdr:to>
    <xdr:pic>
      <xdr:nvPicPr>
        <xdr:cNvPr id="19" name="Slika 18"/>
        <xdr:cNvPicPr>
          <a:picLocks noChangeAspect="1"/>
        </xdr:cNvPicPr>
      </xdr:nvPicPr>
      <xdr:blipFill>
        <a:blip xmlns:r="http://schemas.openxmlformats.org/officeDocument/2006/relationships" r:embed="rId11"/>
        <a:stretch>
          <a:fillRect/>
        </a:stretch>
      </xdr:blipFill>
      <xdr:spPr>
        <a:xfrm>
          <a:off x="333375" y="96452531"/>
          <a:ext cx="1131945" cy="243826"/>
        </a:xfrm>
        <a:prstGeom prst="rect">
          <a:avLst/>
        </a:prstGeom>
      </xdr:spPr>
    </xdr:pic>
    <xdr:clientData/>
  </xdr:twoCellAnchor>
  <xdr:oneCellAnchor>
    <xdr:from>
      <xdr:col>1</xdr:col>
      <xdr:colOff>0</xdr:colOff>
      <xdr:row>354</xdr:row>
      <xdr:rowOff>0</xdr:rowOff>
    </xdr:from>
    <xdr:ext cx="1114872" cy="239778"/>
    <xdr:pic>
      <xdr:nvPicPr>
        <xdr:cNvPr id="26" name="Slika 25"/>
        <xdr:cNvPicPr>
          <a:picLocks noChangeAspect="1"/>
        </xdr:cNvPicPr>
      </xdr:nvPicPr>
      <xdr:blipFill>
        <a:blip xmlns:r="http://schemas.openxmlformats.org/officeDocument/2006/relationships" r:embed="rId12"/>
        <a:stretch>
          <a:fillRect/>
        </a:stretch>
      </xdr:blipFill>
      <xdr:spPr>
        <a:xfrm>
          <a:off x="333375" y="96035813"/>
          <a:ext cx="1114872" cy="239778"/>
        </a:xfrm>
        <a:prstGeom prst="rect">
          <a:avLst/>
        </a:prstGeom>
      </xdr:spPr>
    </xdr:pic>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1"/>
  <sheetViews>
    <sheetView tabSelected="1" showWhiteSpace="0" view="pageBreakPreview" zoomScale="110" zoomScaleNormal="110" zoomScaleSheetLayoutView="110" workbookViewId="0">
      <selection activeCell="B157" sqref="B157"/>
    </sheetView>
  </sheetViews>
  <sheetFormatPr defaultRowHeight="12.75" x14ac:dyDescent="0.2"/>
  <cols>
    <col min="1" max="1" width="5" style="39" customWidth="1"/>
    <col min="2" max="2" width="52.85546875" style="21" customWidth="1"/>
    <col min="3" max="3" width="7.42578125" style="116" customWidth="1"/>
    <col min="4" max="4" width="8.5703125" style="116" customWidth="1"/>
    <col min="5" max="5" width="10.140625" style="268" customWidth="1"/>
    <col min="6" max="6" width="10" style="269" customWidth="1"/>
    <col min="7" max="7" width="10.85546875" style="34" customWidth="1"/>
    <col min="8" max="8" width="8.140625" style="34" customWidth="1"/>
    <col min="9" max="9" width="9.7109375" style="34" customWidth="1"/>
    <col min="10" max="10" width="7.42578125" style="34" customWidth="1"/>
    <col min="11" max="11" width="8.7109375" style="34" customWidth="1"/>
    <col min="12" max="12" width="7.85546875" style="34" customWidth="1"/>
    <col min="13" max="13" width="8.5703125" style="34" customWidth="1"/>
    <col min="14" max="14" width="11.140625" style="34" customWidth="1"/>
    <col min="15" max="15" width="9" style="34" customWidth="1"/>
    <col min="16" max="16" width="6.85546875" style="34" customWidth="1"/>
    <col min="17" max="17" width="6.140625" style="188" customWidth="1"/>
    <col min="18" max="18" width="11.7109375" style="26" customWidth="1"/>
    <col min="19" max="51" width="9.140625" style="26"/>
    <col min="52" max="16384" width="9.140625" style="31"/>
  </cols>
  <sheetData>
    <row r="1" spans="1:19" s="2" customFormat="1" x14ac:dyDescent="0.2">
      <c r="A1" s="235"/>
      <c r="C1" s="146"/>
      <c r="D1" s="146"/>
      <c r="E1" s="250"/>
      <c r="F1" s="250"/>
      <c r="G1" s="1"/>
      <c r="H1" s="1"/>
      <c r="I1" s="1"/>
      <c r="J1" s="1"/>
      <c r="K1" s="1"/>
      <c r="L1" s="1"/>
      <c r="M1" s="1"/>
      <c r="N1" s="1"/>
      <c r="O1" s="1"/>
      <c r="P1" s="1"/>
      <c r="Q1" s="1"/>
      <c r="R1" s="6"/>
      <c r="S1" s="6"/>
    </row>
    <row r="2" spans="1:19" s="2" customFormat="1" x14ac:dyDescent="0.2">
      <c r="A2" s="235"/>
      <c r="C2" s="146"/>
      <c r="D2" s="146"/>
      <c r="E2" s="250"/>
      <c r="F2" s="250"/>
      <c r="G2" s="1"/>
      <c r="H2" s="1"/>
      <c r="I2" s="1"/>
      <c r="J2" s="1"/>
      <c r="K2" s="1"/>
      <c r="L2" s="1"/>
      <c r="M2" s="1"/>
      <c r="N2" s="1"/>
      <c r="O2" s="1"/>
      <c r="P2" s="1"/>
      <c r="Q2" s="1"/>
      <c r="R2" s="6"/>
      <c r="S2" s="6"/>
    </row>
    <row r="3" spans="1:19" s="2" customFormat="1" x14ac:dyDescent="0.2">
      <c r="A3" s="235"/>
      <c r="C3" s="146"/>
      <c r="D3" s="146"/>
      <c r="E3" s="250"/>
      <c r="F3" s="250"/>
      <c r="G3" s="1"/>
      <c r="H3" s="1"/>
      <c r="I3" s="1"/>
      <c r="J3" s="1"/>
      <c r="K3" s="1"/>
      <c r="L3" s="1"/>
      <c r="M3" s="1"/>
      <c r="N3" s="1"/>
      <c r="O3" s="1"/>
      <c r="P3" s="1"/>
      <c r="Q3" s="1"/>
      <c r="R3" s="6"/>
      <c r="S3" s="6"/>
    </row>
    <row r="4" spans="1:19" s="2" customFormat="1" x14ac:dyDescent="0.2">
      <c r="A4" s="235"/>
      <c r="C4" s="146"/>
      <c r="D4" s="146"/>
      <c r="E4" s="250"/>
      <c r="F4" s="250"/>
      <c r="G4" s="1"/>
      <c r="H4" s="1"/>
      <c r="I4" s="1"/>
      <c r="J4" s="1"/>
      <c r="K4" s="1"/>
      <c r="L4" s="1"/>
      <c r="M4" s="1"/>
      <c r="N4" s="1"/>
      <c r="O4" s="1"/>
      <c r="P4" s="1"/>
      <c r="Q4" s="1"/>
      <c r="R4" s="6"/>
      <c r="S4" s="6"/>
    </row>
    <row r="5" spans="1:19" s="2" customFormat="1" x14ac:dyDescent="0.2">
      <c r="A5" s="235"/>
      <c r="C5" s="146"/>
      <c r="D5" s="146"/>
      <c r="E5" s="250"/>
      <c r="F5" s="250"/>
      <c r="G5" s="1"/>
      <c r="H5" s="1"/>
      <c r="I5" s="1"/>
      <c r="J5" s="1"/>
      <c r="K5" s="1"/>
      <c r="L5" s="1"/>
      <c r="M5" s="1"/>
      <c r="N5" s="1"/>
      <c r="O5" s="1"/>
      <c r="P5" s="1"/>
      <c r="Q5" s="1"/>
      <c r="R5" s="6"/>
      <c r="S5" s="6"/>
    </row>
    <row r="6" spans="1:19" s="2" customFormat="1" x14ac:dyDescent="0.2">
      <c r="A6" s="235"/>
      <c r="C6" s="146"/>
      <c r="D6" s="146"/>
      <c r="E6" s="250"/>
      <c r="F6" s="250"/>
      <c r="G6" s="1"/>
      <c r="H6" s="1"/>
      <c r="I6" s="1"/>
      <c r="J6" s="1"/>
      <c r="K6" s="1"/>
      <c r="L6" s="1"/>
      <c r="M6" s="1"/>
      <c r="N6" s="1"/>
      <c r="O6" s="1"/>
      <c r="P6" s="1"/>
      <c r="Q6" s="1"/>
      <c r="R6" s="6"/>
      <c r="S6" s="6"/>
    </row>
    <row r="7" spans="1:19" s="2" customFormat="1" x14ac:dyDescent="0.2">
      <c r="A7" s="235"/>
      <c r="C7" s="146"/>
      <c r="D7" s="146"/>
      <c r="E7" s="250"/>
      <c r="F7" s="250"/>
      <c r="G7" s="1"/>
      <c r="H7" s="1"/>
      <c r="I7" s="1"/>
      <c r="J7" s="1"/>
      <c r="K7" s="1"/>
      <c r="L7" s="1"/>
      <c r="M7" s="1"/>
      <c r="N7" s="1"/>
      <c r="O7" s="1"/>
      <c r="P7" s="1"/>
      <c r="Q7" s="1"/>
      <c r="R7" s="6"/>
      <c r="S7" s="6"/>
    </row>
    <row r="8" spans="1:19" s="2" customFormat="1" x14ac:dyDescent="0.2">
      <c r="A8" s="235"/>
      <c r="C8" s="146"/>
      <c r="D8" s="146"/>
      <c r="E8" s="250"/>
      <c r="F8" s="250"/>
      <c r="G8" s="1"/>
      <c r="H8" s="1"/>
      <c r="I8" s="1"/>
      <c r="J8" s="1"/>
      <c r="K8" s="1"/>
      <c r="L8" s="1"/>
      <c r="M8" s="1"/>
      <c r="N8" s="1"/>
      <c r="O8" s="1"/>
      <c r="P8" s="1"/>
      <c r="Q8" s="1"/>
      <c r="R8" s="6"/>
      <c r="S8" s="6"/>
    </row>
    <row r="9" spans="1:19" s="2" customFormat="1" x14ac:dyDescent="0.2">
      <c r="A9" s="235"/>
      <c r="C9" s="146"/>
      <c r="D9" s="146"/>
      <c r="E9" s="250"/>
      <c r="F9" s="250"/>
      <c r="G9" s="1"/>
      <c r="H9" s="1"/>
      <c r="I9" s="1"/>
      <c r="J9" s="1"/>
      <c r="K9" s="1"/>
      <c r="L9" s="1"/>
      <c r="M9" s="1"/>
      <c r="N9" s="1"/>
      <c r="O9" s="1"/>
      <c r="P9" s="1"/>
      <c r="Q9" s="1"/>
      <c r="R9" s="6"/>
      <c r="S9" s="6"/>
    </row>
    <row r="10" spans="1:19" s="2" customFormat="1" x14ac:dyDescent="0.2">
      <c r="A10" s="235"/>
      <c r="C10" s="146"/>
      <c r="D10" s="146"/>
      <c r="E10" s="250"/>
      <c r="F10" s="250"/>
      <c r="G10" s="1"/>
      <c r="H10" s="1"/>
      <c r="I10" s="1"/>
      <c r="J10" s="1"/>
      <c r="K10" s="1"/>
      <c r="L10" s="1"/>
      <c r="M10" s="1"/>
      <c r="N10" s="1"/>
      <c r="O10" s="1"/>
      <c r="P10" s="1"/>
      <c r="Q10" s="1"/>
      <c r="R10" s="6"/>
      <c r="S10" s="6"/>
    </row>
    <row r="11" spans="1:19" s="2" customFormat="1" x14ac:dyDescent="0.2">
      <c r="A11" s="235"/>
      <c r="C11" s="146"/>
      <c r="D11" s="146"/>
      <c r="E11" s="250"/>
      <c r="F11" s="250"/>
      <c r="G11" s="1"/>
      <c r="H11" s="1"/>
      <c r="I11" s="1"/>
      <c r="J11" s="1"/>
      <c r="K11" s="1"/>
      <c r="L11" s="1"/>
      <c r="M11" s="1"/>
      <c r="N11" s="1"/>
      <c r="O11" s="1"/>
      <c r="P11" s="1"/>
      <c r="Q11" s="1"/>
      <c r="R11" s="6"/>
      <c r="S11" s="6"/>
    </row>
    <row r="12" spans="1:19" s="2" customFormat="1" x14ac:dyDescent="0.2">
      <c r="A12" s="235"/>
      <c r="C12" s="146"/>
      <c r="D12" s="146"/>
      <c r="E12" s="250"/>
      <c r="F12" s="250"/>
      <c r="G12" s="1"/>
      <c r="H12" s="1"/>
      <c r="I12" s="1"/>
      <c r="J12" s="1"/>
      <c r="K12" s="1"/>
      <c r="L12" s="1"/>
      <c r="M12" s="1"/>
      <c r="N12" s="1"/>
      <c r="O12" s="1"/>
      <c r="P12" s="1"/>
      <c r="Q12" s="1"/>
      <c r="R12" s="6"/>
      <c r="S12" s="6"/>
    </row>
    <row r="13" spans="1:19" s="2" customFormat="1" x14ac:dyDescent="0.2">
      <c r="A13" s="235"/>
      <c r="C13" s="146"/>
      <c r="D13" s="146"/>
      <c r="E13" s="250"/>
      <c r="F13" s="250"/>
      <c r="G13" s="1"/>
      <c r="H13" s="1"/>
      <c r="I13" s="1"/>
      <c r="J13" s="1"/>
      <c r="K13" s="1"/>
      <c r="L13" s="1"/>
      <c r="M13" s="1"/>
      <c r="N13" s="1"/>
      <c r="O13" s="1"/>
      <c r="P13" s="1"/>
      <c r="Q13" s="1"/>
      <c r="R13" s="6"/>
      <c r="S13" s="6"/>
    </row>
    <row r="14" spans="1:19" s="2" customFormat="1" x14ac:dyDescent="0.2">
      <c r="A14" s="235"/>
      <c r="C14" s="146"/>
      <c r="D14" s="146"/>
      <c r="E14" s="250"/>
      <c r="F14" s="250"/>
      <c r="G14" s="1"/>
      <c r="H14" s="1"/>
      <c r="I14" s="1"/>
      <c r="J14" s="1"/>
      <c r="K14" s="1"/>
      <c r="L14" s="1"/>
      <c r="M14" s="1"/>
      <c r="N14" s="1"/>
      <c r="O14" s="1"/>
      <c r="P14" s="1"/>
      <c r="Q14" s="1"/>
      <c r="R14" s="6"/>
      <c r="S14" s="6"/>
    </row>
    <row r="15" spans="1:19" s="2" customFormat="1" x14ac:dyDescent="0.2">
      <c r="A15" s="235"/>
      <c r="C15" s="146"/>
      <c r="D15" s="146"/>
      <c r="E15" s="250"/>
      <c r="F15" s="250"/>
      <c r="G15" s="1"/>
      <c r="H15" s="1"/>
      <c r="I15" s="1"/>
      <c r="J15" s="1"/>
      <c r="K15" s="1"/>
      <c r="L15" s="1"/>
      <c r="M15" s="1"/>
      <c r="N15" s="1"/>
      <c r="O15" s="1"/>
      <c r="P15" s="1"/>
      <c r="Q15" s="1"/>
      <c r="R15" s="6"/>
      <c r="S15" s="6"/>
    </row>
    <row r="16" spans="1:19" s="2" customFormat="1" x14ac:dyDescent="0.2">
      <c r="A16" s="235"/>
      <c r="C16" s="146"/>
      <c r="D16" s="146"/>
      <c r="E16" s="250"/>
      <c r="F16" s="250"/>
      <c r="G16" s="1"/>
      <c r="H16" s="1"/>
      <c r="I16" s="1"/>
      <c r="J16" s="1"/>
      <c r="K16" s="1"/>
      <c r="L16" s="1"/>
      <c r="M16" s="1"/>
      <c r="N16" s="1"/>
      <c r="O16" s="1"/>
      <c r="P16" s="1"/>
      <c r="Q16" s="1"/>
      <c r="R16" s="6"/>
      <c r="S16" s="6"/>
    </row>
    <row r="17" spans="1:256" s="2" customFormat="1" x14ac:dyDescent="0.2">
      <c r="A17" s="235"/>
      <c r="C17" s="146"/>
      <c r="D17" s="146"/>
      <c r="E17" s="250"/>
      <c r="F17" s="250"/>
      <c r="G17" s="1"/>
      <c r="H17" s="1"/>
      <c r="I17" s="1"/>
      <c r="J17" s="1"/>
      <c r="K17" s="1"/>
      <c r="L17" s="1"/>
      <c r="M17" s="1"/>
      <c r="N17" s="1"/>
      <c r="O17" s="1"/>
      <c r="P17" s="1"/>
      <c r="Q17" s="1"/>
      <c r="R17" s="6"/>
      <c r="S17" s="6"/>
    </row>
    <row r="18" spans="1:256" s="2" customFormat="1" x14ac:dyDescent="0.2">
      <c r="A18" s="235"/>
      <c r="C18" s="146"/>
      <c r="D18" s="146"/>
      <c r="E18" s="250"/>
      <c r="F18" s="250"/>
      <c r="G18" s="1"/>
      <c r="H18" s="1"/>
      <c r="I18" s="1"/>
      <c r="J18" s="1"/>
      <c r="K18" s="1"/>
      <c r="L18" s="1"/>
      <c r="M18" s="1"/>
      <c r="N18" s="1"/>
      <c r="O18" s="1"/>
      <c r="P18" s="1"/>
      <c r="Q18" s="1"/>
      <c r="R18" s="6"/>
      <c r="S18" s="6"/>
    </row>
    <row r="19" spans="1:256" s="2" customFormat="1" x14ac:dyDescent="0.2">
      <c r="A19" s="235"/>
      <c r="C19" s="146"/>
      <c r="D19" s="146"/>
      <c r="E19" s="250"/>
      <c r="F19" s="250"/>
      <c r="G19" s="1"/>
      <c r="H19" s="1"/>
      <c r="I19" s="1"/>
      <c r="J19" s="1"/>
      <c r="K19" s="1"/>
      <c r="L19" s="1"/>
      <c r="M19" s="1"/>
      <c r="N19" s="1"/>
      <c r="O19" s="1"/>
      <c r="P19" s="1"/>
      <c r="Q19" s="1"/>
      <c r="R19" s="6"/>
      <c r="S19" s="6"/>
    </row>
    <row r="20" spans="1:256" s="2" customFormat="1" x14ac:dyDescent="0.2">
      <c r="A20" s="235"/>
      <c r="C20" s="146"/>
      <c r="D20" s="146"/>
      <c r="E20" s="250"/>
      <c r="F20" s="250"/>
      <c r="G20" s="1"/>
      <c r="H20" s="1"/>
      <c r="I20" s="1"/>
      <c r="J20" s="1"/>
      <c r="K20" s="1"/>
      <c r="L20" s="1"/>
      <c r="M20" s="1"/>
      <c r="N20" s="1"/>
      <c r="O20" s="1"/>
      <c r="P20" s="1"/>
      <c r="Q20" s="1"/>
      <c r="R20" s="6"/>
      <c r="S20" s="6"/>
    </row>
    <row r="21" spans="1:256" s="2" customFormat="1" x14ac:dyDescent="0.2">
      <c r="A21" s="235"/>
      <c r="C21" s="146"/>
      <c r="D21" s="146"/>
      <c r="E21" s="250"/>
      <c r="F21" s="250"/>
      <c r="G21" s="1"/>
      <c r="H21" s="1"/>
      <c r="I21" s="1"/>
      <c r="J21" s="1"/>
      <c r="K21" s="1"/>
      <c r="L21" s="1"/>
      <c r="M21" s="1"/>
      <c r="N21" s="1"/>
      <c r="O21" s="1"/>
      <c r="P21" s="1"/>
      <c r="Q21" s="1"/>
      <c r="R21" s="6"/>
      <c r="S21" s="6"/>
    </row>
    <row r="22" spans="1:256" s="2" customFormat="1" x14ac:dyDescent="0.2">
      <c r="A22" s="235"/>
      <c r="C22" s="146"/>
      <c r="D22" s="146"/>
      <c r="E22" s="250"/>
      <c r="F22" s="250"/>
      <c r="G22" s="1"/>
      <c r="H22" s="1"/>
      <c r="I22" s="1"/>
      <c r="J22" s="1"/>
      <c r="K22" s="1"/>
      <c r="L22" s="1"/>
      <c r="M22" s="1"/>
      <c r="N22" s="1"/>
      <c r="O22" s="1"/>
      <c r="P22" s="1"/>
      <c r="Q22" s="1"/>
      <c r="R22" s="6"/>
      <c r="S22" s="6"/>
    </row>
    <row r="23" spans="1:256" s="2" customFormat="1" x14ac:dyDescent="0.2">
      <c r="A23" s="235"/>
      <c r="C23" s="146"/>
      <c r="D23" s="146"/>
      <c r="E23" s="250"/>
      <c r="F23" s="250"/>
      <c r="G23" s="1"/>
      <c r="H23" s="1"/>
      <c r="I23" s="1"/>
      <c r="J23" s="1"/>
      <c r="K23" s="1"/>
      <c r="L23" s="1"/>
      <c r="M23" s="1"/>
      <c r="N23" s="1"/>
      <c r="O23" s="1"/>
      <c r="P23" s="1"/>
      <c r="Q23" s="1"/>
      <c r="R23" s="6"/>
      <c r="S23" s="6"/>
    </row>
    <row r="24" spans="1:256" s="2" customFormat="1" x14ac:dyDescent="0.2">
      <c r="A24" s="235"/>
      <c r="C24" s="146"/>
      <c r="D24" s="146"/>
      <c r="E24" s="250"/>
      <c r="F24" s="250"/>
      <c r="G24" s="1"/>
      <c r="H24" s="1"/>
      <c r="I24" s="1"/>
      <c r="J24" s="1"/>
      <c r="K24" s="1"/>
      <c r="L24" s="1"/>
      <c r="M24" s="1"/>
      <c r="N24" s="1"/>
      <c r="O24" s="1"/>
      <c r="P24" s="1"/>
      <c r="Q24" s="1"/>
      <c r="R24" s="6"/>
      <c r="S24" s="6"/>
    </row>
    <row r="25" spans="1:256" s="2" customFormat="1" x14ac:dyDescent="0.2">
      <c r="A25" s="235"/>
      <c r="C25" s="146"/>
      <c r="D25" s="146"/>
      <c r="E25" s="250"/>
      <c r="F25" s="250"/>
      <c r="G25" s="1"/>
      <c r="H25" s="1"/>
      <c r="I25" s="1"/>
      <c r="J25" s="1"/>
      <c r="K25" s="1"/>
      <c r="L25" s="1"/>
      <c r="M25" s="1"/>
      <c r="N25" s="1"/>
      <c r="O25" s="1"/>
      <c r="P25" s="1"/>
      <c r="Q25" s="1"/>
      <c r="R25" s="6"/>
      <c r="S25" s="6"/>
    </row>
    <row r="26" spans="1:256" s="8" customFormat="1" ht="20.25" x14ac:dyDescent="0.3">
      <c r="A26" s="598" t="s">
        <v>51</v>
      </c>
      <c r="B26" s="598"/>
      <c r="C26" s="598"/>
      <c r="D26" s="598"/>
      <c r="E26" s="598"/>
      <c r="F26" s="251"/>
      <c r="G26" s="180"/>
      <c r="H26" s="180"/>
      <c r="I26" s="180"/>
      <c r="J26" s="180"/>
      <c r="K26" s="180"/>
      <c r="L26" s="180"/>
      <c r="M26" s="180"/>
      <c r="N26" s="180"/>
      <c r="O26" s="180"/>
      <c r="P26" s="180"/>
      <c r="Q26" s="180"/>
      <c r="R26" s="7"/>
      <c r="S26" s="7"/>
    </row>
    <row r="27" spans="1:256" s="23" customFormat="1" ht="18" x14ac:dyDescent="0.25">
      <c r="A27" s="599"/>
      <c r="B27" s="599"/>
      <c r="C27" s="599"/>
      <c r="D27" s="599"/>
      <c r="E27" s="599"/>
      <c r="F27" s="252"/>
      <c r="G27" s="181"/>
      <c r="H27" s="181"/>
      <c r="I27" s="181"/>
      <c r="J27" s="181"/>
      <c r="K27" s="181"/>
      <c r="L27" s="181"/>
      <c r="M27" s="181"/>
      <c r="N27" s="181"/>
      <c r="O27" s="181"/>
      <c r="P27" s="181"/>
      <c r="Q27" s="181"/>
      <c r="R27" s="22"/>
      <c r="S27" s="22"/>
    </row>
    <row r="28" spans="1:256" s="8" customFormat="1" ht="20.25" x14ac:dyDescent="0.3">
      <c r="A28" s="600" t="s">
        <v>218</v>
      </c>
      <c r="B28" s="600"/>
      <c r="C28" s="600"/>
      <c r="D28" s="600"/>
      <c r="E28" s="600"/>
      <c r="F28" s="253"/>
      <c r="G28" s="180"/>
      <c r="H28" s="180"/>
      <c r="I28" s="180"/>
      <c r="J28" s="180"/>
      <c r="K28" s="180"/>
      <c r="L28" s="180"/>
      <c r="M28" s="180"/>
      <c r="N28" s="180"/>
      <c r="O28" s="180"/>
      <c r="P28" s="180"/>
      <c r="Q28" s="180"/>
      <c r="R28" s="7"/>
      <c r="S28" s="7"/>
    </row>
    <row r="29" spans="1:256" s="10" customFormat="1" ht="20.25" x14ac:dyDescent="0.3">
      <c r="A29" s="601" t="s">
        <v>91</v>
      </c>
      <c r="B29" s="601"/>
      <c r="C29" s="601"/>
      <c r="D29" s="601"/>
      <c r="E29" s="601"/>
      <c r="F29" s="254"/>
      <c r="G29" s="182"/>
      <c r="H29" s="182"/>
      <c r="I29" s="182"/>
      <c r="J29" s="182"/>
      <c r="K29" s="182"/>
      <c r="L29" s="182"/>
      <c r="M29" s="182"/>
      <c r="N29" s="182"/>
      <c r="O29" s="182"/>
      <c r="P29" s="182"/>
      <c r="Q29" s="182"/>
      <c r="R29" s="9"/>
      <c r="S29" s="9"/>
    </row>
    <row r="30" spans="1:256" s="10" customFormat="1" ht="18" x14ac:dyDescent="0.25">
      <c r="A30" s="602" t="s">
        <v>90</v>
      </c>
      <c r="B30" s="602"/>
      <c r="C30" s="602"/>
      <c r="D30" s="602"/>
      <c r="E30" s="602"/>
      <c r="F30" s="254"/>
      <c r="G30" s="182"/>
      <c r="H30" s="182"/>
      <c r="I30" s="182"/>
      <c r="J30" s="182"/>
      <c r="K30" s="182"/>
      <c r="L30" s="182"/>
      <c r="M30" s="182"/>
      <c r="N30" s="182"/>
      <c r="O30" s="182"/>
      <c r="P30" s="182"/>
      <c r="Q30" s="182"/>
      <c r="R30" s="9"/>
      <c r="S30" s="9"/>
    </row>
    <row r="31" spans="1:256" s="53" customFormat="1" ht="18.75" customHeight="1" x14ac:dyDescent="0.2">
      <c r="A31" s="603" t="s">
        <v>219</v>
      </c>
      <c r="B31" s="603"/>
      <c r="C31" s="603"/>
      <c r="D31" s="603"/>
      <c r="E31" s="603"/>
      <c r="F31" s="255"/>
      <c r="G31" s="594"/>
      <c r="H31" s="594"/>
      <c r="I31" s="594"/>
      <c r="J31" s="594"/>
      <c r="K31" s="594"/>
      <c r="L31" s="594"/>
      <c r="M31" s="595"/>
      <c r="N31" s="595"/>
      <c r="O31" s="595"/>
      <c r="P31" s="596"/>
      <c r="Q31" s="596"/>
      <c r="R31" s="596"/>
      <c r="S31" s="596"/>
      <c r="T31" s="596"/>
      <c r="U31" s="596"/>
      <c r="V31" s="596"/>
      <c r="W31" s="596"/>
      <c r="X31" s="596"/>
      <c r="Y31" s="596"/>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6"/>
      <c r="AZ31" s="596"/>
      <c r="BA31" s="596"/>
      <c r="BB31" s="596"/>
      <c r="BC31" s="596"/>
      <c r="BD31" s="596"/>
      <c r="BE31" s="596"/>
      <c r="BF31" s="596"/>
      <c r="BG31" s="596"/>
      <c r="BH31" s="596"/>
      <c r="BI31" s="596"/>
      <c r="BJ31" s="596"/>
      <c r="BK31" s="596"/>
      <c r="BL31" s="596"/>
      <c r="BM31" s="596"/>
      <c r="BN31" s="596"/>
      <c r="BO31" s="596"/>
      <c r="BP31" s="596"/>
      <c r="BQ31" s="596"/>
      <c r="BR31" s="596"/>
      <c r="BS31" s="596"/>
      <c r="BT31" s="596"/>
      <c r="BU31" s="596"/>
      <c r="BV31" s="596"/>
      <c r="BW31" s="596"/>
      <c r="BX31" s="596"/>
      <c r="BY31" s="596"/>
      <c r="BZ31" s="596"/>
      <c r="CA31" s="596"/>
      <c r="CB31" s="596"/>
      <c r="CC31" s="596"/>
      <c r="CD31" s="596"/>
      <c r="CE31" s="596"/>
      <c r="CF31" s="596"/>
      <c r="CG31" s="596"/>
      <c r="CH31" s="596"/>
      <c r="CI31" s="596"/>
      <c r="CJ31" s="596"/>
      <c r="CK31" s="596"/>
      <c r="CL31" s="596"/>
      <c r="CM31" s="596"/>
      <c r="CN31" s="596"/>
      <c r="CO31" s="596"/>
      <c r="CP31" s="596"/>
      <c r="CQ31" s="596"/>
      <c r="CR31" s="596"/>
      <c r="CS31" s="596"/>
      <c r="CT31" s="596"/>
      <c r="CU31" s="596"/>
      <c r="CV31" s="596"/>
      <c r="CW31" s="596"/>
      <c r="CX31" s="596"/>
      <c r="CY31" s="596"/>
      <c r="CZ31" s="596"/>
      <c r="DA31" s="596"/>
      <c r="DB31" s="596"/>
      <c r="DC31" s="596"/>
      <c r="DD31" s="596"/>
      <c r="DE31" s="596"/>
      <c r="DF31" s="596"/>
      <c r="DG31" s="596"/>
      <c r="DH31" s="596"/>
      <c r="DI31" s="596"/>
      <c r="DJ31" s="596"/>
      <c r="DK31" s="596"/>
      <c r="DL31" s="596"/>
      <c r="DM31" s="596"/>
      <c r="DN31" s="596"/>
      <c r="DO31" s="596"/>
      <c r="DP31" s="596"/>
      <c r="DQ31" s="596"/>
      <c r="DR31" s="596"/>
      <c r="DS31" s="596"/>
      <c r="DT31" s="596"/>
      <c r="DU31" s="596"/>
      <c r="DV31" s="596"/>
      <c r="DW31" s="596"/>
      <c r="DX31" s="596"/>
      <c r="DY31" s="596"/>
      <c r="DZ31" s="596"/>
      <c r="EA31" s="596"/>
      <c r="EB31" s="596"/>
      <c r="EC31" s="596"/>
      <c r="ED31" s="596"/>
      <c r="EE31" s="596"/>
      <c r="EF31" s="596"/>
      <c r="EG31" s="596"/>
      <c r="EH31" s="596"/>
      <c r="EI31" s="596"/>
      <c r="EJ31" s="596"/>
      <c r="EK31" s="596"/>
      <c r="EL31" s="596"/>
      <c r="EM31" s="596"/>
      <c r="EN31" s="596"/>
      <c r="EO31" s="596"/>
      <c r="EP31" s="596"/>
      <c r="EQ31" s="596"/>
      <c r="ER31" s="596"/>
      <c r="ES31" s="596"/>
      <c r="ET31" s="596"/>
      <c r="EU31" s="596"/>
      <c r="EV31" s="596"/>
      <c r="EW31" s="596"/>
      <c r="EX31" s="596"/>
      <c r="EY31" s="596"/>
      <c r="EZ31" s="596"/>
      <c r="FA31" s="596"/>
      <c r="FB31" s="596"/>
      <c r="FC31" s="596"/>
      <c r="FD31" s="596"/>
      <c r="FE31" s="596"/>
      <c r="FF31" s="596"/>
      <c r="FG31" s="596"/>
      <c r="FH31" s="596"/>
      <c r="FI31" s="596"/>
      <c r="FJ31" s="596"/>
      <c r="FK31" s="596"/>
      <c r="FL31" s="596"/>
      <c r="FM31" s="596"/>
      <c r="FN31" s="596"/>
      <c r="FO31" s="596"/>
      <c r="FP31" s="596"/>
      <c r="FQ31" s="596"/>
      <c r="FR31" s="596"/>
      <c r="FS31" s="596"/>
      <c r="FT31" s="596"/>
      <c r="FU31" s="596"/>
      <c r="FV31" s="596"/>
      <c r="FW31" s="596"/>
      <c r="FX31" s="596"/>
      <c r="FY31" s="596"/>
      <c r="FZ31" s="596"/>
      <c r="GA31" s="596"/>
      <c r="GB31" s="596"/>
      <c r="GC31" s="596"/>
      <c r="GD31" s="596"/>
      <c r="GE31" s="596"/>
      <c r="GF31" s="596"/>
      <c r="GG31" s="596"/>
      <c r="GH31" s="596"/>
      <c r="GI31" s="596"/>
      <c r="GJ31" s="596"/>
      <c r="GK31" s="596"/>
      <c r="GL31" s="596"/>
      <c r="GM31" s="596"/>
      <c r="GN31" s="596"/>
      <c r="GO31" s="596"/>
      <c r="GP31" s="596"/>
      <c r="GQ31" s="596"/>
      <c r="GR31" s="596"/>
      <c r="GS31" s="596"/>
      <c r="GT31" s="596"/>
      <c r="GU31" s="596"/>
      <c r="GV31" s="596"/>
      <c r="GW31" s="596"/>
      <c r="GX31" s="596"/>
      <c r="GY31" s="596"/>
      <c r="GZ31" s="596"/>
      <c r="HA31" s="596"/>
      <c r="HB31" s="596"/>
      <c r="HC31" s="596"/>
      <c r="HD31" s="596"/>
      <c r="HE31" s="596"/>
      <c r="HF31" s="596"/>
      <c r="HG31" s="596"/>
      <c r="HH31" s="596"/>
      <c r="HI31" s="596"/>
      <c r="HJ31" s="596"/>
      <c r="HK31" s="596"/>
      <c r="HL31" s="596"/>
      <c r="HM31" s="596"/>
      <c r="HN31" s="596"/>
      <c r="HO31" s="596"/>
      <c r="HP31" s="596"/>
      <c r="HQ31" s="596"/>
      <c r="HR31" s="596"/>
      <c r="HS31" s="596"/>
      <c r="HT31" s="596"/>
      <c r="HU31" s="596"/>
      <c r="HV31" s="596"/>
      <c r="HW31" s="596"/>
      <c r="HX31" s="596"/>
      <c r="HY31" s="596"/>
      <c r="HZ31" s="596"/>
      <c r="IA31" s="596"/>
      <c r="IB31" s="596"/>
      <c r="IC31" s="596"/>
      <c r="ID31" s="596"/>
      <c r="IE31" s="596"/>
      <c r="IF31" s="596"/>
      <c r="IG31" s="596"/>
      <c r="IH31" s="596"/>
      <c r="II31" s="596"/>
      <c r="IJ31" s="596"/>
      <c r="IK31" s="596"/>
      <c r="IL31" s="596"/>
      <c r="IM31" s="596"/>
      <c r="IN31" s="596"/>
      <c r="IO31" s="596"/>
      <c r="IP31" s="596"/>
      <c r="IQ31" s="596"/>
      <c r="IR31" s="596"/>
      <c r="IS31" s="596"/>
      <c r="IT31" s="596"/>
      <c r="IU31" s="596"/>
      <c r="IV31" s="319"/>
    </row>
    <row r="32" spans="1:256" s="53" customFormat="1" ht="18.75" customHeight="1" x14ac:dyDescent="0.2">
      <c r="A32" s="603"/>
      <c r="B32" s="603"/>
      <c r="C32" s="603"/>
      <c r="D32" s="603"/>
      <c r="E32" s="603"/>
      <c r="F32" s="255"/>
      <c r="G32" s="594"/>
      <c r="H32" s="594"/>
      <c r="I32" s="594"/>
      <c r="J32" s="594"/>
      <c r="K32" s="594"/>
      <c r="L32" s="594"/>
      <c r="M32" s="595"/>
      <c r="N32" s="595"/>
      <c r="O32" s="595"/>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6"/>
      <c r="AZ32" s="596"/>
      <c r="BA32" s="596"/>
      <c r="BB32" s="596"/>
      <c r="BC32" s="596"/>
      <c r="BD32" s="596"/>
      <c r="BE32" s="596"/>
      <c r="BF32" s="596"/>
      <c r="BG32" s="596"/>
      <c r="BH32" s="596"/>
      <c r="BI32" s="596"/>
      <c r="BJ32" s="596"/>
      <c r="BK32" s="596"/>
      <c r="BL32" s="596"/>
      <c r="BM32" s="596"/>
      <c r="BN32" s="596"/>
      <c r="BO32" s="596"/>
      <c r="BP32" s="596"/>
      <c r="BQ32" s="596"/>
      <c r="BR32" s="596"/>
      <c r="BS32" s="596"/>
      <c r="BT32" s="596"/>
      <c r="BU32" s="596"/>
      <c r="BV32" s="596"/>
      <c r="BW32" s="596"/>
      <c r="BX32" s="596"/>
      <c r="BY32" s="596"/>
      <c r="BZ32" s="596"/>
      <c r="CA32" s="596"/>
      <c r="CB32" s="596"/>
      <c r="CC32" s="596"/>
      <c r="CD32" s="596"/>
      <c r="CE32" s="596"/>
      <c r="CF32" s="596"/>
      <c r="CG32" s="596"/>
      <c r="CH32" s="596"/>
      <c r="CI32" s="596"/>
      <c r="CJ32" s="596"/>
      <c r="CK32" s="596"/>
      <c r="CL32" s="596"/>
      <c r="CM32" s="596"/>
      <c r="CN32" s="596"/>
      <c r="CO32" s="596"/>
      <c r="CP32" s="596"/>
      <c r="CQ32" s="596"/>
      <c r="CR32" s="596"/>
      <c r="CS32" s="596"/>
      <c r="CT32" s="596"/>
      <c r="CU32" s="596"/>
      <c r="CV32" s="596"/>
      <c r="CW32" s="596"/>
      <c r="CX32" s="596"/>
      <c r="CY32" s="596"/>
      <c r="CZ32" s="596"/>
      <c r="DA32" s="596"/>
      <c r="DB32" s="596"/>
      <c r="DC32" s="596"/>
      <c r="DD32" s="596"/>
      <c r="DE32" s="596"/>
      <c r="DF32" s="596"/>
      <c r="DG32" s="596"/>
      <c r="DH32" s="596"/>
      <c r="DI32" s="596"/>
      <c r="DJ32" s="596"/>
      <c r="DK32" s="596"/>
      <c r="DL32" s="596"/>
      <c r="DM32" s="596"/>
      <c r="DN32" s="596"/>
      <c r="DO32" s="596"/>
      <c r="DP32" s="596"/>
      <c r="DQ32" s="596"/>
      <c r="DR32" s="596"/>
      <c r="DS32" s="596"/>
      <c r="DT32" s="596"/>
      <c r="DU32" s="596"/>
      <c r="DV32" s="596"/>
      <c r="DW32" s="596"/>
      <c r="DX32" s="596"/>
      <c r="DY32" s="596"/>
      <c r="DZ32" s="596"/>
      <c r="EA32" s="596"/>
      <c r="EB32" s="596"/>
      <c r="EC32" s="596"/>
      <c r="ED32" s="596"/>
      <c r="EE32" s="596"/>
      <c r="EF32" s="596"/>
      <c r="EG32" s="596"/>
      <c r="EH32" s="596"/>
      <c r="EI32" s="596"/>
      <c r="EJ32" s="596"/>
      <c r="EK32" s="596"/>
      <c r="EL32" s="596"/>
      <c r="EM32" s="596"/>
      <c r="EN32" s="596"/>
      <c r="EO32" s="596"/>
      <c r="EP32" s="596"/>
      <c r="EQ32" s="596"/>
      <c r="ER32" s="596"/>
      <c r="ES32" s="596"/>
      <c r="ET32" s="596"/>
      <c r="EU32" s="596"/>
      <c r="EV32" s="596"/>
      <c r="EW32" s="596"/>
      <c r="EX32" s="596"/>
      <c r="EY32" s="596"/>
      <c r="EZ32" s="596"/>
      <c r="FA32" s="596"/>
      <c r="FB32" s="596"/>
      <c r="FC32" s="596"/>
      <c r="FD32" s="596"/>
      <c r="FE32" s="596"/>
      <c r="FF32" s="596"/>
      <c r="FG32" s="596"/>
      <c r="FH32" s="596"/>
      <c r="FI32" s="596"/>
      <c r="FJ32" s="596"/>
      <c r="FK32" s="596"/>
      <c r="FL32" s="596"/>
      <c r="FM32" s="596"/>
      <c r="FN32" s="596"/>
      <c r="FO32" s="596"/>
      <c r="FP32" s="596"/>
      <c r="FQ32" s="596"/>
      <c r="FR32" s="596"/>
      <c r="FS32" s="596"/>
      <c r="FT32" s="596"/>
      <c r="FU32" s="596"/>
      <c r="FV32" s="596"/>
      <c r="FW32" s="596"/>
      <c r="FX32" s="596"/>
      <c r="FY32" s="596"/>
      <c r="FZ32" s="596"/>
      <c r="GA32" s="596"/>
      <c r="GB32" s="596"/>
      <c r="GC32" s="596"/>
      <c r="GD32" s="596"/>
      <c r="GE32" s="596"/>
      <c r="GF32" s="596"/>
      <c r="GG32" s="596"/>
      <c r="GH32" s="596"/>
      <c r="GI32" s="596"/>
      <c r="GJ32" s="596"/>
      <c r="GK32" s="596"/>
      <c r="GL32" s="596"/>
      <c r="GM32" s="596"/>
      <c r="GN32" s="596"/>
      <c r="GO32" s="596"/>
      <c r="GP32" s="596"/>
      <c r="GQ32" s="596"/>
      <c r="GR32" s="596"/>
      <c r="GS32" s="596"/>
      <c r="GT32" s="596"/>
      <c r="GU32" s="596"/>
      <c r="GV32" s="596"/>
      <c r="GW32" s="596"/>
      <c r="GX32" s="596"/>
      <c r="GY32" s="596"/>
      <c r="GZ32" s="596"/>
      <c r="HA32" s="596"/>
      <c r="HB32" s="596"/>
      <c r="HC32" s="596"/>
      <c r="HD32" s="596"/>
      <c r="HE32" s="596"/>
      <c r="HF32" s="596"/>
      <c r="HG32" s="596"/>
      <c r="HH32" s="596"/>
      <c r="HI32" s="596"/>
      <c r="HJ32" s="596"/>
      <c r="HK32" s="596"/>
      <c r="HL32" s="596"/>
      <c r="HM32" s="596"/>
      <c r="HN32" s="596"/>
      <c r="HO32" s="596"/>
      <c r="HP32" s="596"/>
      <c r="HQ32" s="596"/>
      <c r="HR32" s="596"/>
      <c r="HS32" s="596"/>
      <c r="HT32" s="596"/>
      <c r="HU32" s="596"/>
      <c r="HV32" s="596"/>
      <c r="HW32" s="596"/>
      <c r="HX32" s="596"/>
      <c r="HY32" s="596"/>
      <c r="HZ32" s="596"/>
      <c r="IA32" s="596"/>
      <c r="IB32" s="596"/>
      <c r="IC32" s="596"/>
      <c r="ID32" s="596"/>
      <c r="IE32" s="596"/>
      <c r="IF32" s="596"/>
      <c r="IG32" s="596"/>
      <c r="IH32" s="596"/>
      <c r="II32" s="596"/>
      <c r="IJ32" s="596"/>
      <c r="IK32" s="596"/>
      <c r="IL32" s="596"/>
      <c r="IM32" s="596"/>
      <c r="IN32" s="596"/>
      <c r="IO32" s="596"/>
      <c r="IP32" s="596"/>
      <c r="IQ32" s="596"/>
      <c r="IR32" s="596"/>
      <c r="IS32" s="596"/>
      <c r="IT32" s="596"/>
      <c r="IU32" s="596"/>
      <c r="IV32" s="319"/>
    </row>
    <row r="33" spans="1:256" s="53" customFormat="1" ht="18.75" customHeight="1" x14ac:dyDescent="0.2">
      <c r="A33" s="603"/>
      <c r="B33" s="603"/>
      <c r="C33" s="603"/>
      <c r="D33" s="603"/>
      <c r="E33" s="603"/>
      <c r="F33" s="255"/>
      <c r="G33" s="594"/>
      <c r="H33" s="594"/>
      <c r="I33" s="594"/>
      <c r="J33" s="594"/>
      <c r="K33" s="594"/>
      <c r="L33" s="594"/>
      <c r="M33" s="595"/>
      <c r="N33" s="595"/>
      <c r="O33" s="595"/>
      <c r="P33" s="596"/>
      <c r="Q33" s="596"/>
      <c r="R33" s="596"/>
      <c r="S33" s="596"/>
      <c r="T33" s="596"/>
      <c r="U33" s="596"/>
      <c r="V33" s="596"/>
      <c r="W33" s="596"/>
      <c r="X33" s="596"/>
      <c r="Y33" s="596"/>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6"/>
      <c r="AZ33" s="596"/>
      <c r="BA33" s="596"/>
      <c r="BB33" s="596"/>
      <c r="BC33" s="596"/>
      <c r="BD33" s="596"/>
      <c r="BE33" s="596"/>
      <c r="BF33" s="596"/>
      <c r="BG33" s="596"/>
      <c r="BH33" s="596"/>
      <c r="BI33" s="596"/>
      <c r="BJ33" s="596"/>
      <c r="BK33" s="596"/>
      <c r="BL33" s="596"/>
      <c r="BM33" s="596"/>
      <c r="BN33" s="596"/>
      <c r="BO33" s="596"/>
      <c r="BP33" s="596"/>
      <c r="BQ33" s="596"/>
      <c r="BR33" s="596"/>
      <c r="BS33" s="596"/>
      <c r="BT33" s="596"/>
      <c r="BU33" s="596"/>
      <c r="BV33" s="596"/>
      <c r="BW33" s="596"/>
      <c r="BX33" s="596"/>
      <c r="BY33" s="596"/>
      <c r="BZ33" s="596"/>
      <c r="CA33" s="596"/>
      <c r="CB33" s="596"/>
      <c r="CC33" s="596"/>
      <c r="CD33" s="596"/>
      <c r="CE33" s="596"/>
      <c r="CF33" s="596"/>
      <c r="CG33" s="596"/>
      <c r="CH33" s="596"/>
      <c r="CI33" s="596"/>
      <c r="CJ33" s="596"/>
      <c r="CK33" s="596"/>
      <c r="CL33" s="596"/>
      <c r="CM33" s="596"/>
      <c r="CN33" s="596"/>
      <c r="CO33" s="596"/>
      <c r="CP33" s="596"/>
      <c r="CQ33" s="596"/>
      <c r="CR33" s="596"/>
      <c r="CS33" s="596"/>
      <c r="CT33" s="596"/>
      <c r="CU33" s="596"/>
      <c r="CV33" s="596"/>
      <c r="CW33" s="596"/>
      <c r="CX33" s="596"/>
      <c r="CY33" s="596"/>
      <c r="CZ33" s="596"/>
      <c r="DA33" s="596"/>
      <c r="DB33" s="596"/>
      <c r="DC33" s="596"/>
      <c r="DD33" s="596"/>
      <c r="DE33" s="596"/>
      <c r="DF33" s="596"/>
      <c r="DG33" s="596"/>
      <c r="DH33" s="596"/>
      <c r="DI33" s="596"/>
      <c r="DJ33" s="596"/>
      <c r="DK33" s="596"/>
      <c r="DL33" s="596"/>
      <c r="DM33" s="596"/>
      <c r="DN33" s="596"/>
      <c r="DO33" s="596"/>
      <c r="DP33" s="596"/>
      <c r="DQ33" s="596"/>
      <c r="DR33" s="596"/>
      <c r="DS33" s="596"/>
      <c r="DT33" s="596"/>
      <c r="DU33" s="596"/>
      <c r="DV33" s="596"/>
      <c r="DW33" s="596"/>
      <c r="DX33" s="596"/>
      <c r="DY33" s="596"/>
      <c r="DZ33" s="596"/>
      <c r="EA33" s="596"/>
      <c r="EB33" s="596"/>
      <c r="EC33" s="596"/>
      <c r="ED33" s="596"/>
      <c r="EE33" s="596"/>
      <c r="EF33" s="596"/>
      <c r="EG33" s="596"/>
      <c r="EH33" s="596"/>
      <c r="EI33" s="596"/>
      <c r="EJ33" s="596"/>
      <c r="EK33" s="596"/>
      <c r="EL33" s="596"/>
      <c r="EM33" s="596"/>
      <c r="EN33" s="596"/>
      <c r="EO33" s="596"/>
      <c r="EP33" s="596"/>
      <c r="EQ33" s="596"/>
      <c r="ER33" s="596"/>
      <c r="ES33" s="596"/>
      <c r="ET33" s="596"/>
      <c r="EU33" s="596"/>
      <c r="EV33" s="596"/>
      <c r="EW33" s="596"/>
      <c r="EX33" s="596"/>
      <c r="EY33" s="596"/>
      <c r="EZ33" s="596"/>
      <c r="FA33" s="596"/>
      <c r="FB33" s="596"/>
      <c r="FC33" s="596"/>
      <c r="FD33" s="596"/>
      <c r="FE33" s="596"/>
      <c r="FF33" s="596"/>
      <c r="FG33" s="596"/>
      <c r="FH33" s="596"/>
      <c r="FI33" s="596"/>
      <c r="FJ33" s="596"/>
      <c r="FK33" s="596"/>
      <c r="FL33" s="596"/>
      <c r="FM33" s="596"/>
      <c r="FN33" s="596"/>
      <c r="FO33" s="596"/>
      <c r="FP33" s="596"/>
      <c r="FQ33" s="596"/>
      <c r="FR33" s="596"/>
      <c r="FS33" s="596"/>
      <c r="FT33" s="596"/>
      <c r="FU33" s="596"/>
      <c r="FV33" s="596"/>
      <c r="FW33" s="596"/>
      <c r="FX33" s="596"/>
      <c r="FY33" s="596"/>
      <c r="FZ33" s="596"/>
      <c r="GA33" s="596"/>
      <c r="GB33" s="596"/>
      <c r="GC33" s="596"/>
      <c r="GD33" s="596"/>
      <c r="GE33" s="596"/>
      <c r="GF33" s="596"/>
      <c r="GG33" s="596"/>
      <c r="GH33" s="596"/>
      <c r="GI33" s="596"/>
      <c r="GJ33" s="596"/>
      <c r="GK33" s="596"/>
      <c r="GL33" s="596"/>
      <c r="GM33" s="596"/>
      <c r="GN33" s="596"/>
      <c r="GO33" s="596"/>
      <c r="GP33" s="596"/>
      <c r="GQ33" s="596"/>
      <c r="GR33" s="596"/>
      <c r="GS33" s="596"/>
      <c r="GT33" s="596"/>
      <c r="GU33" s="596"/>
      <c r="GV33" s="596"/>
      <c r="GW33" s="596"/>
      <c r="GX33" s="596"/>
      <c r="GY33" s="596"/>
      <c r="GZ33" s="596"/>
      <c r="HA33" s="596"/>
      <c r="HB33" s="596"/>
      <c r="HC33" s="596"/>
      <c r="HD33" s="596"/>
      <c r="HE33" s="596"/>
      <c r="HF33" s="596"/>
      <c r="HG33" s="596"/>
      <c r="HH33" s="596"/>
      <c r="HI33" s="596"/>
      <c r="HJ33" s="596"/>
      <c r="HK33" s="596"/>
      <c r="HL33" s="596"/>
      <c r="HM33" s="596"/>
      <c r="HN33" s="596"/>
      <c r="HO33" s="596"/>
      <c r="HP33" s="596"/>
      <c r="HQ33" s="596"/>
      <c r="HR33" s="596"/>
      <c r="HS33" s="596"/>
      <c r="HT33" s="596"/>
      <c r="HU33" s="596"/>
      <c r="HV33" s="596"/>
      <c r="HW33" s="596"/>
      <c r="HX33" s="596"/>
      <c r="HY33" s="596"/>
      <c r="HZ33" s="596"/>
      <c r="IA33" s="596"/>
      <c r="IB33" s="596"/>
      <c r="IC33" s="596"/>
      <c r="ID33" s="596"/>
      <c r="IE33" s="596"/>
      <c r="IF33" s="596"/>
      <c r="IG33" s="596"/>
      <c r="IH33" s="596"/>
      <c r="II33" s="596"/>
      <c r="IJ33" s="596"/>
      <c r="IK33" s="596"/>
      <c r="IL33" s="596"/>
      <c r="IM33" s="596"/>
      <c r="IN33" s="596"/>
      <c r="IO33" s="596"/>
      <c r="IP33" s="596"/>
      <c r="IQ33" s="596"/>
      <c r="IR33" s="596"/>
      <c r="IS33" s="596"/>
      <c r="IT33" s="596"/>
      <c r="IU33" s="596"/>
      <c r="IV33" s="319"/>
    </row>
    <row r="34" spans="1:256" s="2" customFormat="1" x14ac:dyDescent="0.2">
      <c r="A34" s="235"/>
      <c r="C34" s="146"/>
      <c r="D34" s="146"/>
      <c r="E34" s="250"/>
      <c r="F34" s="250"/>
      <c r="G34" s="1"/>
      <c r="H34" s="1"/>
      <c r="I34" s="1"/>
      <c r="J34" s="1"/>
      <c r="K34" s="1"/>
      <c r="L34" s="1"/>
      <c r="M34" s="1"/>
      <c r="N34" s="1"/>
      <c r="O34" s="1"/>
      <c r="P34" s="1"/>
      <c r="Q34" s="1"/>
      <c r="R34" s="6"/>
      <c r="S34" s="6"/>
    </row>
    <row r="35" spans="1:256" s="2" customFormat="1" x14ac:dyDescent="0.2">
      <c r="A35" s="597" t="s">
        <v>47</v>
      </c>
      <c r="B35" s="597"/>
      <c r="C35" s="597"/>
      <c r="D35" s="597"/>
      <c r="E35" s="597"/>
      <c r="F35" s="256"/>
      <c r="G35" s="1"/>
      <c r="H35" s="1"/>
      <c r="I35" s="1"/>
      <c r="J35" s="1"/>
      <c r="K35" s="1"/>
      <c r="L35" s="1"/>
      <c r="M35" s="1"/>
      <c r="N35" s="1"/>
      <c r="O35" s="1"/>
      <c r="P35" s="1"/>
      <c r="Q35" s="1"/>
      <c r="R35" s="6"/>
      <c r="S35" s="6"/>
    </row>
    <row r="36" spans="1:256" s="10" customFormat="1" ht="15" x14ac:dyDescent="0.2">
      <c r="A36" s="604" t="s">
        <v>89</v>
      </c>
      <c r="B36" s="604"/>
      <c r="C36" s="604"/>
      <c r="D36" s="604"/>
      <c r="E36" s="604"/>
      <c r="F36" s="254"/>
      <c r="G36" s="182"/>
      <c r="H36" s="182"/>
      <c r="I36" s="182"/>
      <c r="J36" s="182"/>
      <c r="K36" s="182"/>
      <c r="L36" s="182"/>
      <c r="M36" s="182"/>
      <c r="N36" s="182"/>
      <c r="O36" s="182"/>
      <c r="P36" s="182"/>
      <c r="Q36" s="182"/>
      <c r="R36" s="9"/>
      <c r="S36" s="9"/>
    </row>
    <row r="37" spans="1:256" s="2" customFormat="1" x14ac:dyDescent="0.2">
      <c r="A37" s="597" t="s">
        <v>90</v>
      </c>
      <c r="B37" s="597"/>
      <c r="C37" s="597"/>
      <c r="D37" s="597"/>
      <c r="E37" s="597"/>
      <c r="F37" s="256"/>
      <c r="G37" s="1"/>
      <c r="H37" s="1"/>
      <c r="I37" s="1"/>
      <c r="J37" s="1"/>
      <c r="K37" s="1"/>
      <c r="L37" s="1"/>
      <c r="M37" s="1"/>
      <c r="N37" s="1"/>
      <c r="O37" s="1"/>
      <c r="P37" s="1"/>
      <c r="Q37" s="1"/>
      <c r="R37" s="6"/>
      <c r="S37" s="6"/>
    </row>
    <row r="38" spans="1:256" s="2" customFormat="1" x14ac:dyDescent="0.2">
      <c r="A38" s="235"/>
      <c r="B38" s="320"/>
      <c r="C38" s="146"/>
      <c r="D38" s="146"/>
      <c r="E38" s="257"/>
      <c r="F38" s="257"/>
      <c r="G38" s="1"/>
      <c r="H38" s="1"/>
      <c r="I38" s="1"/>
      <c r="J38" s="1"/>
      <c r="K38" s="1"/>
      <c r="L38" s="1"/>
      <c r="M38" s="1"/>
      <c r="N38" s="1"/>
      <c r="O38" s="1"/>
      <c r="P38" s="1"/>
      <c r="Q38" s="1"/>
      <c r="R38" s="6"/>
      <c r="S38" s="6"/>
    </row>
    <row r="39" spans="1:256" s="2" customFormat="1" x14ac:dyDescent="0.2">
      <c r="A39" s="597"/>
      <c r="B39" s="597"/>
      <c r="C39" s="597"/>
      <c r="D39" s="597"/>
      <c r="E39" s="597"/>
      <c r="F39" s="256"/>
      <c r="G39" s="1"/>
      <c r="H39" s="1"/>
      <c r="I39" s="1"/>
      <c r="J39" s="1"/>
      <c r="K39" s="1"/>
      <c r="L39" s="1"/>
      <c r="M39" s="1"/>
      <c r="N39" s="1"/>
      <c r="O39" s="1"/>
      <c r="P39" s="1"/>
      <c r="Q39" s="1"/>
      <c r="R39" s="6"/>
      <c r="S39" s="6"/>
    </row>
    <row r="40" spans="1:256" s="2" customFormat="1" x14ac:dyDescent="0.2">
      <c r="A40" s="597" t="s">
        <v>48</v>
      </c>
      <c r="B40" s="597"/>
      <c r="C40" s="597"/>
      <c r="D40" s="597"/>
      <c r="E40" s="597"/>
      <c r="F40" s="256"/>
      <c r="G40" s="1"/>
      <c r="H40" s="1"/>
      <c r="I40" s="1"/>
      <c r="J40" s="1"/>
      <c r="K40" s="1"/>
      <c r="L40" s="1"/>
      <c r="M40" s="1"/>
      <c r="N40" s="1"/>
      <c r="O40" s="1"/>
      <c r="P40" s="1"/>
      <c r="Q40" s="1"/>
      <c r="R40" s="6"/>
      <c r="S40" s="6"/>
    </row>
    <row r="41" spans="1:256" s="2" customFormat="1" x14ac:dyDescent="0.2">
      <c r="A41" s="597" t="s">
        <v>49</v>
      </c>
      <c r="B41" s="597"/>
      <c r="C41" s="597"/>
      <c r="D41" s="597"/>
      <c r="E41" s="597"/>
      <c r="F41" s="256"/>
      <c r="G41" s="1"/>
      <c r="H41" s="1"/>
      <c r="I41" s="1"/>
      <c r="J41" s="1"/>
      <c r="K41" s="1"/>
      <c r="L41" s="1"/>
      <c r="M41" s="1"/>
      <c r="N41" s="1"/>
      <c r="O41" s="1"/>
      <c r="P41" s="1"/>
      <c r="Q41" s="1"/>
      <c r="R41" s="6"/>
      <c r="S41" s="6"/>
    </row>
    <row r="42" spans="1:256" s="2" customFormat="1" x14ac:dyDescent="0.2">
      <c r="A42" s="597" t="s">
        <v>50</v>
      </c>
      <c r="B42" s="597"/>
      <c r="C42" s="597"/>
      <c r="D42" s="597"/>
      <c r="E42" s="597"/>
      <c r="F42" s="256"/>
      <c r="G42" s="1"/>
      <c r="H42" s="1"/>
      <c r="I42" s="1"/>
      <c r="J42" s="1"/>
      <c r="K42" s="1"/>
      <c r="L42" s="1"/>
      <c r="M42" s="1"/>
      <c r="N42" s="1"/>
      <c r="O42" s="1"/>
      <c r="P42" s="1"/>
      <c r="Q42" s="1"/>
      <c r="R42" s="6"/>
      <c r="S42" s="6"/>
    </row>
    <row r="43" spans="1:256" s="2" customFormat="1" x14ac:dyDescent="0.2">
      <c r="A43" s="597"/>
      <c r="B43" s="597"/>
      <c r="C43" s="597"/>
      <c r="D43" s="597"/>
      <c r="E43" s="597"/>
      <c r="F43" s="256"/>
      <c r="G43" s="1"/>
      <c r="H43" s="1"/>
      <c r="I43" s="1"/>
      <c r="J43" s="1"/>
      <c r="K43" s="1"/>
      <c r="L43" s="1"/>
      <c r="M43" s="1"/>
      <c r="N43" s="1"/>
      <c r="O43" s="1"/>
      <c r="P43" s="1"/>
      <c r="Q43" s="1"/>
      <c r="R43" s="6"/>
      <c r="S43" s="6"/>
    </row>
    <row r="44" spans="1:256" s="2" customFormat="1" x14ac:dyDescent="0.2">
      <c r="A44" s="597" t="s">
        <v>95</v>
      </c>
      <c r="B44" s="597"/>
      <c r="C44" s="597"/>
      <c r="D44" s="597"/>
      <c r="E44" s="597"/>
      <c r="F44" s="256"/>
      <c r="G44" s="1"/>
      <c r="H44" s="1"/>
      <c r="I44" s="1"/>
      <c r="J44" s="1"/>
      <c r="K44" s="1"/>
      <c r="L44" s="1"/>
      <c r="M44" s="1"/>
      <c r="N44" s="1"/>
      <c r="O44" s="1"/>
      <c r="P44" s="1"/>
      <c r="Q44" s="1"/>
      <c r="R44" s="6"/>
      <c r="S44" s="6"/>
    </row>
    <row r="45" spans="1:256" s="2" customFormat="1" x14ac:dyDescent="0.2">
      <c r="A45" s="597" t="s">
        <v>189</v>
      </c>
      <c r="B45" s="597"/>
      <c r="C45" s="597"/>
      <c r="D45" s="597"/>
      <c r="E45" s="597"/>
      <c r="F45" s="256"/>
      <c r="G45" s="1"/>
      <c r="H45" s="1"/>
      <c r="I45" s="1"/>
      <c r="J45" s="1"/>
      <c r="K45" s="1"/>
      <c r="L45" s="1"/>
      <c r="M45" s="1"/>
      <c r="N45" s="1"/>
      <c r="O45" s="1"/>
      <c r="P45" s="1"/>
      <c r="Q45" s="1"/>
      <c r="R45" s="6"/>
      <c r="S45" s="6"/>
    </row>
    <row r="46" spans="1:256" s="2" customFormat="1" x14ac:dyDescent="0.2">
      <c r="A46" s="597"/>
      <c r="B46" s="597"/>
      <c r="C46" s="597"/>
      <c r="D46" s="597"/>
      <c r="E46" s="597"/>
      <c r="F46" s="256"/>
      <c r="G46" s="1"/>
      <c r="H46" s="1"/>
      <c r="I46" s="1"/>
      <c r="J46" s="1"/>
      <c r="K46" s="1"/>
      <c r="L46" s="1"/>
      <c r="M46" s="1"/>
      <c r="N46" s="1"/>
      <c r="O46" s="1"/>
      <c r="P46" s="1"/>
      <c r="Q46" s="1"/>
      <c r="R46" s="6"/>
      <c r="S46" s="6"/>
    </row>
    <row r="47" spans="1:256" s="2" customFormat="1" x14ac:dyDescent="0.2">
      <c r="A47" s="597"/>
      <c r="B47" s="597"/>
      <c r="C47" s="597"/>
      <c r="D47" s="597"/>
      <c r="E47" s="597"/>
      <c r="F47" s="256"/>
      <c r="G47" s="1"/>
      <c r="H47" s="1"/>
      <c r="I47" s="1"/>
      <c r="J47" s="1"/>
      <c r="K47" s="1"/>
      <c r="L47" s="1"/>
      <c r="M47" s="1"/>
      <c r="N47" s="1"/>
      <c r="O47" s="1"/>
      <c r="P47" s="1"/>
      <c r="Q47" s="1"/>
      <c r="R47" s="6"/>
      <c r="S47" s="6"/>
    </row>
    <row r="48" spans="1:256" s="2" customFormat="1" x14ac:dyDescent="0.2">
      <c r="A48" s="597" t="s">
        <v>220</v>
      </c>
      <c r="B48" s="597"/>
      <c r="C48" s="597"/>
      <c r="D48" s="597"/>
      <c r="E48" s="597"/>
      <c r="F48" s="256"/>
      <c r="G48" s="1"/>
      <c r="H48" s="1"/>
      <c r="I48" s="1"/>
      <c r="J48" s="1"/>
      <c r="K48" s="1"/>
      <c r="L48" s="1"/>
      <c r="M48" s="1"/>
      <c r="N48" s="1"/>
      <c r="O48" s="1"/>
      <c r="P48" s="1"/>
      <c r="Q48" s="1"/>
      <c r="R48" s="6"/>
      <c r="S48" s="6"/>
    </row>
    <row r="49" spans="1:51" s="2" customFormat="1" x14ac:dyDescent="0.2">
      <c r="A49" s="597" t="s">
        <v>50</v>
      </c>
      <c r="B49" s="597"/>
      <c r="C49" s="597"/>
      <c r="D49" s="597"/>
      <c r="E49" s="597"/>
      <c r="F49" s="256"/>
      <c r="G49" s="1"/>
      <c r="H49" s="1"/>
      <c r="I49" s="1"/>
      <c r="J49" s="1"/>
      <c r="K49" s="1"/>
      <c r="L49" s="1"/>
      <c r="M49" s="1"/>
      <c r="N49" s="1"/>
      <c r="O49" s="1"/>
      <c r="P49" s="1"/>
      <c r="Q49" s="1"/>
      <c r="R49" s="6"/>
      <c r="S49" s="6"/>
    </row>
    <row r="50" spans="1:51" s="2" customFormat="1" x14ac:dyDescent="0.2">
      <c r="A50" s="597"/>
      <c r="B50" s="597"/>
      <c r="C50" s="597"/>
      <c r="D50" s="597"/>
      <c r="E50" s="597"/>
      <c r="F50" s="256"/>
      <c r="G50" s="1"/>
      <c r="H50" s="1"/>
      <c r="I50" s="1"/>
      <c r="J50" s="1"/>
      <c r="K50" s="1"/>
      <c r="L50" s="1"/>
      <c r="M50" s="1"/>
      <c r="N50" s="1"/>
      <c r="O50" s="1"/>
      <c r="P50" s="1"/>
      <c r="Q50" s="1"/>
      <c r="R50" s="6"/>
      <c r="S50" s="6"/>
    </row>
    <row r="51" spans="1:51" s="2" customFormat="1" x14ac:dyDescent="0.2">
      <c r="A51" s="235"/>
      <c r="C51" s="146"/>
      <c r="D51" s="146"/>
      <c r="E51" s="250"/>
      <c r="F51" s="250"/>
      <c r="G51" s="1"/>
      <c r="H51" s="1"/>
      <c r="I51" s="1"/>
      <c r="J51" s="1"/>
      <c r="K51" s="1"/>
      <c r="L51" s="1"/>
      <c r="M51" s="1"/>
      <c r="N51" s="1"/>
      <c r="O51" s="1"/>
      <c r="P51" s="1"/>
      <c r="Q51" s="1"/>
      <c r="R51" s="6"/>
      <c r="S51" s="6"/>
    </row>
    <row r="52" spans="1:51" s="2" customFormat="1" x14ac:dyDescent="0.2">
      <c r="A52" s="235"/>
      <c r="C52" s="146"/>
      <c r="D52" s="146"/>
      <c r="E52" s="250"/>
      <c r="F52" s="250"/>
      <c r="G52" s="1"/>
      <c r="H52" s="1"/>
      <c r="I52" s="1"/>
      <c r="J52" s="1"/>
      <c r="K52" s="1"/>
      <c r="L52" s="1"/>
      <c r="M52" s="1"/>
      <c r="N52" s="1"/>
      <c r="O52" s="1"/>
      <c r="P52" s="1"/>
      <c r="Q52" s="1"/>
      <c r="R52" s="6"/>
      <c r="S52" s="6"/>
    </row>
    <row r="53" spans="1:51" s="2" customFormat="1" x14ac:dyDescent="0.2">
      <c r="A53" s="597" t="s">
        <v>375</v>
      </c>
      <c r="B53" s="597"/>
      <c r="C53" s="597"/>
      <c r="D53" s="597"/>
      <c r="E53" s="597"/>
      <c r="F53" s="256"/>
      <c r="G53" s="1"/>
      <c r="H53" s="1"/>
      <c r="I53" s="1"/>
      <c r="J53" s="1"/>
      <c r="K53" s="1"/>
      <c r="L53" s="1"/>
      <c r="M53" s="1"/>
      <c r="N53" s="1"/>
      <c r="O53" s="1"/>
      <c r="P53" s="1"/>
      <c r="Q53" s="1"/>
      <c r="R53" s="6"/>
      <c r="S53" s="6"/>
    </row>
    <row r="54" spans="1:51" s="12" customFormat="1" x14ac:dyDescent="0.2">
      <c r="A54" s="165"/>
      <c r="B54" s="3"/>
      <c r="C54" s="11"/>
      <c r="D54" s="1"/>
      <c r="E54" s="250"/>
      <c r="F54" s="250"/>
      <c r="G54" s="1"/>
      <c r="H54" s="1"/>
      <c r="I54" s="1"/>
      <c r="J54" s="1"/>
      <c r="K54" s="1"/>
      <c r="L54" s="1"/>
      <c r="M54" s="1"/>
      <c r="N54" s="1"/>
      <c r="O54" s="1"/>
      <c r="P54" s="1"/>
      <c r="Q54" s="1"/>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row>
    <row r="55" spans="1:51" s="6" customFormat="1" x14ac:dyDescent="0.2">
      <c r="A55" s="246"/>
      <c r="C55" s="1"/>
      <c r="D55" s="1"/>
      <c r="E55" s="250"/>
      <c r="F55" s="250"/>
      <c r="G55" s="1"/>
      <c r="H55" s="1"/>
      <c r="I55" s="1"/>
      <c r="J55" s="1"/>
      <c r="K55" s="1"/>
      <c r="L55" s="1"/>
      <c r="M55" s="1"/>
      <c r="N55" s="1"/>
      <c r="O55" s="1"/>
      <c r="P55" s="1"/>
      <c r="Q55" s="1"/>
    </row>
    <row r="56" spans="1:51" s="96" customFormat="1" ht="18.75" customHeight="1" x14ac:dyDescent="0.2">
      <c r="A56" s="605" t="s">
        <v>30</v>
      </c>
      <c r="B56" s="605"/>
      <c r="C56" s="605"/>
      <c r="D56" s="123"/>
      <c r="E56" s="258"/>
      <c r="F56" s="259"/>
      <c r="G56" s="183"/>
      <c r="H56" s="183"/>
      <c r="I56" s="183"/>
      <c r="J56" s="183"/>
      <c r="K56" s="183"/>
      <c r="L56" s="183"/>
      <c r="M56" s="183"/>
      <c r="N56" s="183"/>
      <c r="O56" s="123"/>
      <c r="P56" s="123"/>
      <c r="Q56" s="123"/>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row>
    <row r="57" spans="1:51" s="144" customFormat="1" x14ac:dyDescent="0.2">
      <c r="A57" s="235"/>
      <c r="B57" s="2"/>
      <c r="C57" s="146"/>
      <c r="D57" s="146"/>
      <c r="E57" s="260"/>
      <c r="F57" s="250"/>
      <c r="G57" s="184"/>
      <c r="H57" s="184"/>
      <c r="I57" s="184"/>
      <c r="J57" s="1"/>
      <c r="K57" s="1"/>
      <c r="L57" s="1"/>
      <c r="M57" s="1"/>
      <c r="N57" s="1"/>
      <c r="O57" s="146"/>
      <c r="P57" s="146"/>
      <c r="Q57" s="146"/>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s="96" customFormat="1" ht="18.75" customHeight="1" x14ac:dyDescent="0.2">
      <c r="A58" s="234">
        <v>1</v>
      </c>
      <c r="B58" s="324" t="s">
        <v>96</v>
      </c>
      <c r="C58" s="324"/>
      <c r="D58" s="123"/>
      <c r="E58" s="258"/>
      <c r="F58" s="259"/>
      <c r="G58" s="183"/>
      <c r="H58" s="183"/>
      <c r="I58" s="183"/>
      <c r="J58" s="183"/>
      <c r="K58" s="183"/>
      <c r="L58" s="183"/>
      <c r="M58" s="183"/>
      <c r="N58" s="183"/>
      <c r="O58" s="123"/>
      <c r="P58" s="123"/>
      <c r="Q58" s="123"/>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row>
    <row r="59" spans="1:51" s="144" customFormat="1" x14ac:dyDescent="0.2">
      <c r="A59" s="235"/>
      <c r="B59" s="2"/>
      <c r="C59" s="146"/>
      <c r="D59" s="146"/>
      <c r="E59" s="146"/>
      <c r="F59" s="1"/>
      <c r="G59" s="184"/>
      <c r="H59" s="184"/>
      <c r="I59" s="184"/>
      <c r="J59" s="1"/>
      <c r="K59" s="1"/>
      <c r="L59" s="1"/>
      <c r="M59" s="1"/>
      <c r="N59" s="1"/>
      <c r="O59" s="146"/>
      <c r="P59" s="146"/>
      <c r="Q59" s="146"/>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s="96" customFormat="1" ht="18.75" customHeight="1" x14ac:dyDescent="0.2">
      <c r="A60" s="499">
        <v>2</v>
      </c>
      <c r="B60" s="500" t="s">
        <v>128</v>
      </c>
      <c r="C60" s="500"/>
      <c r="D60" s="501"/>
      <c r="E60" s="502"/>
      <c r="F60" s="503"/>
      <c r="G60" s="183"/>
      <c r="H60" s="183"/>
      <c r="I60" s="183"/>
      <c r="J60" s="183"/>
      <c r="K60" s="183"/>
      <c r="L60" s="183"/>
      <c r="M60" s="183"/>
      <c r="N60" s="183"/>
      <c r="O60" s="123"/>
      <c r="P60" s="123"/>
      <c r="Q60" s="123"/>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row>
    <row r="61" spans="1:51" s="144" customFormat="1" x14ac:dyDescent="0.2">
      <c r="A61" s="235"/>
      <c r="B61" s="2"/>
      <c r="C61" s="146"/>
      <c r="D61" s="146"/>
      <c r="E61" s="146"/>
      <c r="F61" s="1"/>
      <c r="G61" s="184"/>
      <c r="H61" s="184"/>
      <c r="I61" s="184"/>
      <c r="J61" s="1"/>
      <c r="K61" s="1"/>
      <c r="L61" s="1"/>
      <c r="M61" s="1"/>
      <c r="N61" s="1"/>
      <c r="O61" s="146"/>
      <c r="P61" s="146"/>
      <c r="Q61" s="146"/>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s="96" customFormat="1" ht="18.75" customHeight="1" x14ac:dyDescent="0.2">
      <c r="A62" s="499">
        <v>3</v>
      </c>
      <c r="B62" s="500" t="s">
        <v>129</v>
      </c>
      <c r="C62" s="500"/>
      <c r="D62" s="501"/>
      <c r="E62" s="502"/>
      <c r="F62" s="503"/>
      <c r="G62" s="183"/>
      <c r="H62" s="183"/>
      <c r="I62" s="183"/>
      <c r="J62" s="183"/>
      <c r="K62" s="183"/>
      <c r="L62" s="183"/>
      <c r="M62" s="183"/>
      <c r="N62" s="183"/>
      <c r="O62" s="123"/>
      <c r="P62" s="123"/>
      <c r="Q62" s="123"/>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row>
    <row r="63" spans="1:51" s="96" customFormat="1" ht="15" x14ac:dyDescent="0.2">
      <c r="A63" s="499"/>
      <c r="B63" s="500"/>
      <c r="C63" s="500"/>
      <c r="D63" s="501"/>
      <c r="E63" s="502"/>
      <c r="F63" s="503"/>
      <c r="G63" s="183"/>
      <c r="H63" s="183"/>
      <c r="I63" s="183"/>
      <c r="J63" s="183"/>
      <c r="K63" s="183"/>
      <c r="L63" s="183"/>
      <c r="M63" s="183"/>
      <c r="N63" s="183"/>
      <c r="O63" s="123"/>
      <c r="P63" s="123"/>
      <c r="Q63" s="123"/>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row>
    <row r="64" spans="1:51" s="144" customFormat="1" x14ac:dyDescent="0.2">
      <c r="A64" s="235"/>
      <c r="B64" s="504" t="s">
        <v>130</v>
      </c>
      <c r="C64" s="146"/>
      <c r="D64" s="146"/>
      <c r="E64" s="146"/>
      <c r="F64" s="1"/>
      <c r="G64" s="184"/>
      <c r="H64" s="184"/>
      <c r="I64" s="184"/>
      <c r="J64" s="1"/>
      <c r="K64" s="1"/>
      <c r="L64" s="1"/>
      <c r="M64" s="1"/>
      <c r="N64" s="1"/>
      <c r="O64" s="146"/>
      <c r="P64" s="146"/>
      <c r="Q64" s="146"/>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s="25" customFormat="1" x14ac:dyDescent="0.2">
      <c r="A65" s="505">
        <v>1</v>
      </c>
      <c r="B65" s="506" t="s">
        <v>232</v>
      </c>
      <c r="C65" s="48" t="s">
        <v>134</v>
      </c>
      <c r="D65" s="48"/>
      <c r="E65" s="48"/>
      <c r="F65" s="507"/>
      <c r="G65" s="241"/>
      <c r="H65" s="241"/>
      <c r="I65" s="241"/>
      <c r="J65" s="207"/>
      <c r="K65" s="207"/>
      <c r="L65" s="207"/>
      <c r="M65" s="207"/>
      <c r="N65" s="207"/>
      <c r="O65" s="92"/>
      <c r="P65" s="92"/>
      <c r="Q65" s="9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row>
    <row r="66" spans="1:51" s="25" customFormat="1" x14ac:dyDescent="0.2">
      <c r="A66" s="505"/>
      <c r="B66" s="506"/>
      <c r="C66" s="48"/>
      <c r="D66" s="48"/>
      <c r="E66" s="48"/>
      <c r="F66" s="507"/>
      <c r="G66" s="241"/>
      <c r="H66" s="241"/>
      <c r="I66" s="241"/>
      <c r="J66" s="207"/>
      <c r="K66" s="207"/>
      <c r="L66" s="207"/>
      <c r="M66" s="207"/>
      <c r="N66" s="207"/>
      <c r="O66" s="92"/>
      <c r="P66" s="92"/>
      <c r="Q66" s="9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row>
    <row r="67" spans="1:51" s="144" customFormat="1" x14ac:dyDescent="0.2">
      <c r="A67" s="235"/>
      <c r="B67" s="504" t="s">
        <v>131</v>
      </c>
      <c r="C67" s="146"/>
      <c r="D67" s="146"/>
      <c r="E67" s="146"/>
      <c r="F67" s="1"/>
      <c r="G67" s="184"/>
      <c r="H67" s="184"/>
      <c r="I67" s="184"/>
      <c r="J67" s="1"/>
      <c r="K67" s="1"/>
      <c r="L67" s="1"/>
      <c r="M67" s="1"/>
      <c r="N67" s="1"/>
      <c r="O67" s="146"/>
      <c r="P67" s="146"/>
      <c r="Q67" s="146"/>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s="25" customFormat="1" x14ac:dyDescent="0.2">
      <c r="A68" s="505">
        <f>A65+1</f>
        <v>2</v>
      </c>
      <c r="B68" s="506" t="s">
        <v>232</v>
      </c>
      <c r="C68" s="48" t="s">
        <v>134</v>
      </c>
      <c r="D68" s="48"/>
      <c r="E68" s="48"/>
      <c r="F68" s="507"/>
      <c r="G68" s="241"/>
      <c r="H68" s="241"/>
      <c r="I68" s="241"/>
      <c r="J68" s="207"/>
      <c r="K68" s="207"/>
      <c r="L68" s="207"/>
      <c r="M68" s="207"/>
      <c r="N68" s="207"/>
      <c r="O68" s="92"/>
      <c r="P68" s="92"/>
      <c r="Q68" s="9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row>
    <row r="69" spans="1:51" s="25" customFormat="1" x14ac:dyDescent="0.2">
      <c r="A69" s="505"/>
      <c r="B69" s="506" t="s">
        <v>233</v>
      </c>
      <c r="C69" s="48" t="s">
        <v>240</v>
      </c>
      <c r="D69" s="48"/>
      <c r="E69" s="48"/>
      <c r="F69" s="507"/>
      <c r="G69" s="241"/>
      <c r="H69" s="241"/>
      <c r="I69" s="241"/>
      <c r="J69" s="207"/>
      <c r="K69" s="207"/>
      <c r="L69" s="207"/>
      <c r="M69" s="207"/>
      <c r="N69" s="207"/>
      <c r="O69" s="92"/>
      <c r="P69" s="92"/>
      <c r="Q69" s="9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row>
    <row r="70" spans="1:51" s="144" customFormat="1" x14ac:dyDescent="0.2">
      <c r="A70" s="97"/>
      <c r="B70" s="46"/>
      <c r="C70" s="47"/>
      <c r="D70" s="47"/>
      <c r="E70" s="146"/>
      <c r="F70" s="2"/>
      <c r="G70" s="1"/>
      <c r="H70" s="1"/>
      <c r="I70" s="1"/>
      <c r="J70" s="1"/>
      <c r="K70" s="1"/>
      <c r="L70" s="1"/>
      <c r="M70" s="1"/>
      <c r="N70" s="1"/>
      <c r="O70" s="146"/>
      <c r="P70" s="146"/>
      <c r="Q70" s="146"/>
    </row>
    <row r="71" spans="1:51" s="240" customFormat="1" ht="18.75" customHeight="1" thickBot="1" x14ac:dyDescent="0.25">
      <c r="A71" s="236">
        <v>1</v>
      </c>
      <c r="B71" s="237" t="s">
        <v>96</v>
      </c>
      <c r="C71" s="237"/>
      <c r="D71" s="238"/>
      <c r="E71" s="261"/>
      <c r="F71" s="261"/>
      <c r="G71" s="238"/>
      <c r="H71" s="238"/>
      <c r="I71" s="238"/>
      <c r="J71" s="238"/>
      <c r="K71" s="238"/>
      <c r="L71" s="238"/>
      <c r="M71" s="238"/>
      <c r="N71" s="238"/>
      <c r="O71" s="238"/>
      <c r="P71" s="238"/>
      <c r="Q71" s="238"/>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row>
    <row r="72" spans="1:51" s="101" customFormat="1" x14ac:dyDescent="0.2">
      <c r="A72" s="99"/>
      <c r="B72" s="100"/>
      <c r="C72" s="36"/>
      <c r="D72" s="100"/>
      <c r="E72" s="262"/>
      <c r="F72" s="263"/>
      <c r="G72" s="5"/>
      <c r="H72" s="185"/>
      <c r="I72" s="5"/>
      <c r="J72" s="5"/>
      <c r="K72" s="5"/>
      <c r="L72" s="5"/>
      <c r="M72" s="5"/>
      <c r="N72" s="5"/>
      <c r="O72" s="5"/>
      <c r="P72" s="5"/>
      <c r="Q72" s="5"/>
    </row>
    <row r="73" spans="1:51" s="90" customFormat="1" ht="56.25" customHeight="1" x14ac:dyDescent="0.2">
      <c r="A73" s="98"/>
      <c r="B73" s="592" t="s">
        <v>221</v>
      </c>
      <c r="C73" s="593"/>
      <c r="D73" s="593"/>
      <c r="E73" s="593"/>
      <c r="F73" s="264"/>
      <c r="G73" s="214"/>
      <c r="H73" s="214"/>
      <c r="I73" s="214"/>
      <c r="J73" s="214"/>
      <c r="K73" s="214"/>
      <c r="L73" s="214"/>
      <c r="M73" s="214"/>
      <c r="N73" s="214"/>
    </row>
    <row r="74" spans="1:51" s="90" customFormat="1" ht="56.25" customHeight="1" x14ac:dyDescent="0.2">
      <c r="A74" s="98"/>
      <c r="B74" s="315"/>
      <c r="C74" s="316"/>
      <c r="D74" s="316"/>
      <c r="E74" s="265"/>
      <c r="F74" s="264"/>
      <c r="G74" s="214"/>
      <c r="H74" s="214"/>
      <c r="I74" s="214"/>
      <c r="J74" s="214"/>
      <c r="K74" s="214"/>
      <c r="L74" s="214"/>
      <c r="M74" s="214"/>
      <c r="N74" s="214"/>
    </row>
    <row r="75" spans="1:51" s="90" customFormat="1" ht="56.25" customHeight="1" x14ac:dyDescent="0.2">
      <c r="A75" s="98"/>
      <c r="B75" s="315"/>
      <c r="C75" s="316"/>
      <c r="D75" s="316"/>
      <c r="E75" s="265"/>
      <c r="F75" s="264"/>
      <c r="G75" s="214"/>
      <c r="H75" s="214"/>
      <c r="I75" s="214"/>
      <c r="J75" s="214"/>
      <c r="K75" s="214"/>
      <c r="L75" s="214"/>
      <c r="M75" s="214"/>
      <c r="N75" s="214"/>
    </row>
    <row r="76" spans="1:51" s="90" customFormat="1" ht="56.25" customHeight="1" x14ac:dyDescent="0.2">
      <c r="A76" s="98"/>
      <c r="B76" s="315"/>
      <c r="C76" s="316"/>
      <c r="D76" s="316"/>
      <c r="E76" s="265"/>
      <c r="F76" s="264"/>
      <c r="G76" s="214"/>
      <c r="H76" s="214"/>
      <c r="I76" s="214"/>
      <c r="J76" s="214"/>
      <c r="K76" s="214"/>
      <c r="L76" s="214"/>
      <c r="M76" s="214"/>
      <c r="N76" s="214"/>
    </row>
    <row r="77" spans="1:51" s="90" customFormat="1" ht="56.25" customHeight="1" x14ac:dyDescent="0.2">
      <c r="A77" s="98"/>
      <c r="B77" s="315"/>
      <c r="C77" s="316"/>
      <c r="D77" s="316"/>
      <c r="E77" s="265"/>
      <c r="F77" s="264"/>
      <c r="G77" s="214"/>
      <c r="H77" s="214"/>
      <c r="I77" s="214"/>
      <c r="J77" s="214"/>
      <c r="K77" s="214"/>
      <c r="L77" s="214"/>
      <c r="M77" s="214"/>
      <c r="N77" s="214"/>
    </row>
    <row r="78" spans="1:51" s="90" customFormat="1" ht="56.25" customHeight="1" x14ac:dyDescent="0.2">
      <c r="A78" s="98"/>
      <c r="B78" s="315"/>
      <c r="C78" s="316"/>
      <c r="D78" s="316"/>
      <c r="E78" s="265"/>
      <c r="F78" s="264"/>
      <c r="G78" s="214"/>
      <c r="H78" s="214"/>
      <c r="I78" s="214"/>
      <c r="J78" s="214"/>
      <c r="K78" s="214"/>
      <c r="L78" s="214"/>
      <c r="M78" s="214"/>
      <c r="N78" s="214"/>
    </row>
    <row r="79" spans="1:51" s="90" customFormat="1" ht="33.75" customHeight="1" x14ac:dyDescent="0.2">
      <c r="A79" s="98"/>
      <c r="B79" s="606" t="s">
        <v>97</v>
      </c>
      <c r="C79" s="607"/>
      <c r="D79" s="607"/>
      <c r="E79" s="607"/>
      <c r="F79" s="264"/>
      <c r="G79" s="214"/>
      <c r="H79" s="214"/>
      <c r="I79" s="214"/>
      <c r="J79" s="214"/>
      <c r="K79" s="214"/>
      <c r="L79" s="214"/>
      <c r="M79" s="214"/>
      <c r="N79" s="214"/>
    </row>
    <row r="80" spans="1:51" s="90" customFormat="1" ht="18" customHeight="1" x14ac:dyDescent="0.2">
      <c r="A80" s="98"/>
      <c r="B80" s="592" t="s">
        <v>222</v>
      </c>
      <c r="C80" s="593"/>
      <c r="D80" s="593"/>
      <c r="E80" s="593"/>
      <c r="F80" s="264"/>
      <c r="G80" s="214"/>
      <c r="H80" s="214"/>
      <c r="I80" s="214"/>
      <c r="J80" s="214"/>
      <c r="K80" s="214"/>
      <c r="L80" s="214"/>
      <c r="M80" s="214"/>
      <c r="N80" s="214"/>
    </row>
    <row r="81" spans="1:14" s="90" customFormat="1" ht="41.25" customHeight="1" x14ac:dyDescent="0.2">
      <c r="A81" s="98"/>
      <c r="B81" s="592" t="s">
        <v>135</v>
      </c>
      <c r="C81" s="593"/>
      <c r="D81" s="593"/>
      <c r="E81" s="593"/>
      <c r="F81" s="264"/>
      <c r="G81" s="214"/>
      <c r="H81" s="214"/>
      <c r="I81" s="214"/>
      <c r="J81" s="214"/>
      <c r="K81" s="214"/>
      <c r="L81" s="214"/>
      <c r="M81" s="214"/>
      <c r="N81" s="214"/>
    </row>
    <row r="82" spans="1:14" s="90" customFormat="1" x14ac:dyDescent="0.2">
      <c r="A82" s="98"/>
      <c r="B82" s="592" t="s">
        <v>98</v>
      </c>
      <c r="C82" s="593"/>
      <c r="D82" s="593"/>
      <c r="E82" s="593"/>
      <c r="F82" s="264"/>
      <c r="G82" s="214"/>
      <c r="H82" s="214"/>
      <c r="I82" s="214"/>
      <c r="J82" s="214"/>
      <c r="K82" s="214"/>
      <c r="L82" s="214"/>
      <c r="M82" s="214"/>
      <c r="N82" s="214"/>
    </row>
    <row r="83" spans="1:14" s="90" customFormat="1" ht="27.75" customHeight="1" x14ac:dyDescent="0.2">
      <c r="A83" s="98"/>
      <c r="B83" s="592" t="s">
        <v>241</v>
      </c>
      <c r="C83" s="593"/>
      <c r="D83" s="593"/>
      <c r="E83" s="593"/>
      <c r="F83" s="264"/>
      <c r="G83" s="214"/>
      <c r="H83" s="214"/>
      <c r="I83" s="214"/>
      <c r="J83" s="214"/>
      <c r="K83" s="214"/>
      <c r="L83" s="214"/>
      <c r="M83" s="214"/>
      <c r="N83" s="214"/>
    </row>
    <row r="84" spans="1:14" s="90" customFormat="1" ht="27.75" customHeight="1" x14ac:dyDescent="0.2">
      <c r="A84" s="98"/>
      <c r="B84" s="592" t="s">
        <v>223</v>
      </c>
      <c r="C84" s="593"/>
      <c r="D84" s="593"/>
      <c r="E84" s="593"/>
      <c r="F84" s="264"/>
      <c r="G84" s="214"/>
      <c r="H84" s="214"/>
      <c r="I84" s="214"/>
      <c r="J84" s="214"/>
      <c r="K84" s="214"/>
      <c r="L84" s="214"/>
      <c r="M84" s="214"/>
      <c r="N84" s="214"/>
    </row>
    <row r="85" spans="1:14" s="90" customFormat="1" x14ac:dyDescent="0.2">
      <c r="A85" s="98"/>
      <c r="B85" s="592" t="s">
        <v>99</v>
      </c>
      <c r="C85" s="593"/>
      <c r="D85" s="593"/>
      <c r="E85" s="593"/>
      <c r="F85" s="264"/>
      <c r="G85" s="214"/>
      <c r="H85" s="214"/>
      <c r="I85" s="214"/>
      <c r="J85" s="214"/>
      <c r="K85" s="214"/>
      <c r="L85" s="214"/>
      <c r="M85" s="214"/>
      <c r="N85" s="214"/>
    </row>
    <row r="86" spans="1:14" s="90" customFormat="1" x14ac:dyDescent="0.2">
      <c r="A86" s="98"/>
      <c r="B86" s="592" t="s">
        <v>224</v>
      </c>
      <c r="C86" s="593"/>
      <c r="D86" s="593"/>
      <c r="E86" s="593"/>
      <c r="F86" s="264"/>
      <c r="G86" s="214"/>
      <c r="H86" s="214"/>
      <c r="I86" s="214"/>
      <c r="J86" s="214"/>
      <c r="K86" s="214"/>
      <c r="L86" s="214"/>
      <c r="M86" s="214"/>
      <c r="N86" s="214"/>
    </row>
    <row r="87" spans="1:14" s="90" customFormat="1" ht="27.75" customHeight="1" x14ac:dyDescent="0.2">
      <c r="A87" s="98"/>
      <c r="B87" s="592" t="s">
        <v>228</v>
      </c>
      <c r="C87" s="593"/>
      <c r="D87" s="593"/>
      <c r="E87" s="593"/>
      <c r="F87" s="264"/>
      <c r="G87" s="214"/>
      <c r="H87" s="214"/>
      <c r="I87" s="214"/>
      <c r="J87" s="214"/>
      <c r="K87" s="214"/>
      <c r="L87" s="214"/>
      <c r="M87" s="214"/>
      <c r="N87" s="214"/>
    </row>
    <row r="88" spans="1:14" s="90" customFormat="1" x14ac:dyDescent="0.2">
      <c r="A88" s="98"/>
      <c r="B88" s="592" t="s">
        <v>242</v>
      </c>
      <c r="C88" s="593"/>
      <c r="D88" s="593"/>
      <c r="E88" s="593"/>
      <c r="F88" s="264"/>
      <c r="G88" s="214"/>
      <c r="H88" s="214"/>
      <c r="I88" s="214"/>
      <c r="J88" s="214"/>
      <c r="K88" s="214"/>
      <c r="L88" s="214"/>
      <c r="M88" s="214"/>
      <c r="N88" s="214"/>
    </row>
    <row r="89" spans="1:14" s="90" customFormat="1" x14ac:dyDescent="0.2">
      <c r="A89" s="98"/>
      <c r="B89" s="480" t="s">
        <v>227</v>
      </c>
      <c r="C89" s="481"/>
      <c r="D89" s="481"/>
      <c r="E89" s="481"/>
      <c r="F89" s="264"/>
      <c r="G89" s="214"/>
      <c r="H89" s="214"/>
      <c r="I89" s="214"/>
      <c r="J89" s="214"/>
      <c r="K89" s="214"/>
      <c r="L89" s="214"/>
      <c r="M89" s="214"/>
      <c r="N89" s="214"/>
    </row>
    <row r="90" spans="1:14" s="90" customFormat="1" x14ac:dyDescent="0.2">
      <c r="A90" s="98"/>
      <c r="B90" s="592" t="s">
        <v>226</v>
      </c>
      <c r="C90" s="593"/>
      <c r="D90" s="593"/>
      <c r="E90" s="593"/>
      <c r="F90" s="264"/>
      <c r="G90" s="214"/>
      <c r="H90" s="214"/>
      <c r="I90" s="214"/>
      <c r="J90" s="214"/>
      <c r="K90" s="214"/>
      <c r="L90" s="214"/>
      <c r="M90" s="214"/>
      <c r="N90" s="214"/>
    </row>
    <row r="91" spans="1:14" s="90" customFormat="1" x14ac:dyDescent="0.2">
      <c r="A91" s="98"/>
      <c r="B91" s="592" t="s">
        <v>229</v>
      </c>
      <c r="C91" s="593"/>
      <c r="D91" s="593"/>
      <c r="E91" s="593"/>
      <c r="F91" s="264"/>
      <c r="G91" s="214"/>
      <c r="H91" s="214"/>
      <c r="I91" s="214"/>
      <c r="J91" s="214"/>
      <c r="K91" s="214"/>
      <c r="L91" s="214"/>
      <c r="M91" s="214"/>
      <c r="N91" s="214"/>
    </row>
    <row r="92" spans="1:14" s="90" customFormat="1" x14ac:dyDescent="0.2">
      <c r="A92" s="98"/>
      <c r="B92" s="592" t="s">
        <v>225</v>
      </c>
      <c r="C92" s="593"/>
      <c r="D92" s="593"/>
      <c r="E92" s="593"/>
      <c r="F92" s="264"/>
      <c r="G92" s="214"/>
      <c r="H92" s="214"/>
      <c r="I92" s="214"/>
      <c r="J92" s="214"/>
      <c r="K92" s="214"/>
      <c r="L92" s="214"/>
      <c r="M92" s="214"/>
      <c r="N92" s="214"/>
    </row>
    <row r="93" spans="1:14" s="90" customFormat="1" x14ac:dyDescent="0.2">
      <c r="A93" s="98"/>
      <c r="B93" s="592" t="s">
        <v>243</v>
      </c>
      <c r="C93" s="593"/>
      <c r="D93" s="593"/>
      <c r="E93" s="593"/>
      <c r="F93" s="264"/>
      <c r="G93" s="214"/>
      <c r="H93" s="214"/>
      <c r="I93" s="214"/>
      <c r="J93" s="214"/>
      <c r="K93" s="214"/>
      <c r="L93" s="214"/>
      <c r="M93" s="214"/>
      <c r="N93" s="214"/>
    </row>
    <row r="94" spans="1:14" s="90" customFormat="1" x14ac:dyDescent="0.2">
      <c r="A94" s="98"/>
      <c r="B94" s="592" t="s">
        <v>244</v>
      </c>
      <c r="C94" s="593"/>
      <c r="D94" s="593"/>
      <c r="E94" s="593"/>
      <c r="F94" s="264"/>
      <c r="G94" s="214"/>
      <c r="H94" s="214"/>
      <c r="I94" s="214"/>
      <c r="J94" s="214"/>
      <c r="K94" s="214"/>
      <c r="L94" s="214"/>
      <c r="M94" s="214"/>
      <c r="N94" s="214"/>
    </row>
    <row r="95" spans="1:14" s="90" customFormat="1" x14ac:dyDescent="0.2">
      <c r="A95" s="98"/>
      <c r="B95" s="609" t="s">
        <v>100</v>
      </c>
      <c r="C95" s="609"/>
      <c r="D95" s="609"/>
      <c r="E95" s="609"/>
      <c r="F95" s="264"/>
      <c r="G95" s="214"/>
      <c r="H95" s="214"/>
      <c r="I95" s="214"/>
      <c r="J95" s="214"/>
      <c r="K95" s="214"/>
      <c r="L95" s="214"/>
      <c r="M95" s="214"/>
      <c r="N95" s="214"/>
    </row>
    <row r="96" spans="1:14" s="90" customFormat="1" x14ac:dyDescent="0.2">
      <c r="A96" s="98"/>
      <c r="B96" s="609"/>
      <c r="C96" s="609"/>
      <c r="D96" s="609"/>
      <c r="E96" s="609"/>
      <c r="F96" s="264"/>
      <c r="G96" s="214"/>
      <c r="H96" s="214"/>
      <c r="I96" s="214"/>
      <c r="J96" s="214"/>
      <c r="K96" s="214"/>
      <c r="L96" s="214"/>
      <c r="M96" s="214"/>
      <c r="N96" s="214"/>
    </row>
    <row r="97" spans="1:51" s="90" customFormat="1" ht="56.25" customHeight="1" x14ac:dyDescent="0.2">
      <c r="A97" s="98"/>
      <c r="B97" s="315"/>
      <c r="C97" s="316"/>
      <c r="D97" s="316"/>
      <c r="E97" s="265"/>
      <c r="F97" s="264"/>
      <c r="G97" s="214"/>
      <c r="H97" s="214"/>
      <c r="I97" s="214"/>
      <c r="J97" s="214"/>
      <c r="K97" s="214"/>
      <c r="L97" s="214"/>
      <c r="M97" s="214"/>
      <c r="N97" s="214"/>
    </row>
    <row r="98" spans="1:51" s="90" customFormat="1" ht="56.25" customHeight="1" x14ac:dyDescent="0.2">
      <c r="A98" s="98"/>
      <c r="B98" s="315"/>
      <c r="C98" s="316"/>
      <c r="D98" s="316"/>
      <c r="E98" s="265"/>
      <c r="F98" s="264"/>
      <c r="G98" s="214"/>
      <c r="H98" s="214"/>
      <c r="I98" s="214"/>
      <c r="J98" s="214"/>
      <c r="K98" s="214"/>
      <c r="L98" s="214"/>
      <c r="M98" s="214"/>
      <c r="N98" s="214"/>
    </row>
    <row r="99" spans="1:51" s="90" customFormat="1" ht="56.25" customHeight="1" x14ac:dyDescent="0.2">
      <c r="A99" s="98"/>
      <c r="B99" s="315"/>
      <c r="C99" s="316"/>
      <c r="D99" s="316"/>
      <c r="E99" s="265"/>
      <c r="F99" s="264"/>
      <c r="G99" s="214"/>
      <c r="H99" s="214"/>
      <c r="I99" s="214"/>
      <c r="J99" s="214"/>
      <c r="K99" s="214"/>
      <c r="L99" s="214"/>
      <c r="M99" s="214"/>
      <c r="N99" s="214"/>
    </row>
    <row r="100" spans="1:51" s="90" customFormat="1" ht="56.25" customHeight="1" x14ac:dyDescent="0.2">
      <c r="A100" s="98"/>
      <c r="B100" s="315"/>
      <c r="C100" s="316"/>
      <c r="D100" s="316"/>
      <c r="E100" s="265"/>
      <c r="F100" s="264"/>
      <c r="G100" s="214"/>
      <c r="H100" s="214"/>
      <c r="I100" s="214"/>
      <c r="J100" s="214"/>
      <c r="K100" s="214"/>
      <c r="L100" s="214"/>
      <c r="M100" s="214"/>
      <c r="N100" s="214"/>
    </row>
    <row r="101" spans="1:51" s="90" customFormat="1" ht="56.25" customHeight="1" x14ac:dyDescent="0.2">
      <c r="A101" s="98"/>
      <c r="B101" s="315"/>
      <c r="C101" s="316"/>
      <c r="D101" s="316"/>
      <c r="E101" s="265"/>
      <c r="F101" s="264"/>
      <c r="G101" s="214"/>
      <c r="H101" s="214"/>
      <c r="I101" s="214"/>
      <c r="J101" s="214"/>
      <c r="K101" s="214"/>
      <c r="L101" s="214"/>
      <c r="M101" s="214"/>
      <c r="N101" s="214"/>
    </row>
    <row r="102" spans="1:51" s="90" customFormat="1" ht="56.25" customHeight="1" x14ac:dyDescent="0.2">
      <c r="A102" s="98"/>
      <c r="B102" s="315"/>
      <c r="C102" s="316"/>
      <c r="D102" s="316"/>
      <c r="E102" s="265"/>
      <c r="F102" s="264"/>
      <c r="G102" s="214"/>
      <c r="H102" s="214"/>
      <c r="I102" s="214"/>
      <c r="J102" s="214"/>
      <c r="K102" s="214"/>
      <c r="L102" s="214"/>
      <c r="M102" s="214"/>
      <c r="N102" s="214"/>
    </row>
    <row r="103" spans="1:51" s="90" customFormat="1" ht="43.5" customHeight="1" x14ac:dyDescent="0.2">
      <c r="A103" s="98"/>
      <c r="B103" s="315"/>
      <c r="C103" s="316"/>
      <c r="D103" s="316"/>
      <c r="E103" s="265"/>
      <c r="F103" s="264"/>
      <c r="G103" s="214"/>
      <c r="H103" s="214"/>
      <c r="I103" s="214"/>
      <c r="J103" s="214"/>
      <c r="K103" s="214"/>
      <c r="L103" s="214"/>
      <c r="M103" s="214"/>
      <c r="N103" s="214"/>
    </row>
    <row r="104" spans="1:51" s="90" customFormat="1" ht="43.5" customHeight="1" x14ac:dyDescent="0.2">
      <c r="A104" s="98"/>
      <c r="B104" s="315"/>
      <c r="C104" s="316"/>
      <c r="D104" s="316"/>
      <c r="E104" s="265"/>
      <c r="F104" s="264"/>
      <c r="G104" s="214"/>
      <c r="H104" s="214"/>
      <c r="I104" s="214"/>
      <c r="J104" s="214"/>
      <c r="K104" s="214"/>
      <c r="L104" s="214"/>
      <c r="M104" s="214"/>
      <c r="N104" s="214"/>
    </row>
    <row r="105" spans="1:51" s="90" customFormat="1" ht="56.25" customHeight="1" x14ac:dyDescent="0.2">
      <c r="A105" s="98"/>
      <c r="B105" s="315"/>
      <c r="C105" s="316"/>
      <c r="D105" s="316"/>
      <c r="E105" s="265"/>
      <c r="F105" s="264"/>
      <c r="G105" s="214"/>
      <c r="H105" s="214"/>
      <c r="I105" s="214"/>
      <c r="J105" s="214"/>
      <c r="K105" s="214"/>
      <c r="L105" s="214"/>
      <c r="M105" s="214"/>
      <c r="N105" s="214"/>
    </row>
    <row r="106" spans="1:51" s="90" customFormat="1" ht="56.25" customHeight="1" x14ac:dyDescent="0.2">
      <c r="A106" s="98"/>
      <c r="B106" s="315"/>
      <c r="C106" s="316"/>
      <c r="D106" s="316"/>
      <c r="E106" s="265"/>
      <c r="F106" s="264"/>
      <c r="G106" s="214"/>
      <c r="H106" s="214"/>
      <c r="I106" s="214"/>
      <c r="J106" s="214"/>
      <c r="K106" s="214"/>
      <c r="L106" s="214"/>
      <c r="M106" s="214"/>
      <c r="N106" s="214"/>
    </row>
    <row r="107" spans="1:51" s="90" customFormat="1" ht="43.5" customHeight="1" x14ac:dyDescent="0.2">
      <c r="A107" s="98"/>
      <c r="B107" s="315"/>
      <c r="C107" s="316"/>
      <c r="D107" s="316"/>
      <c r="E107" s="265"/>
      <c r="F107" s="264"/>
      <c r="G107" s="214"/>
      <c r="H107" s="214"/>
      <c r="I107" s="214"/>
      <c r="J107" s="214"/>
      <c r="K107" s="214"/>
      <c r="L107" s="214"/>
      <c r="M107" s="214"/>
      <c r="N107" s="214"/>
    </row>
    <row r="108" spans="1:51" s="90" customFormat="1" x14ac:dyDescent="0.2">
      <c r="A108" s="98"/>
      <c r="B108" s="315"/>
      <c r="C108" s="316"/>
      <c r="D108" s="316"/>
      <c r="E108" s="265"/>
      <c r="F108" s="264"/>
      <c r="G108" s="214"/>
      <c r="H108" s="214"/>
      <c r="I108" s="214"/>
      <c r="J108" s="214"/>
      <c r="K108" s="214"/>
      <c r="L108" s="214"/>
      <c r="M108" s="214"/>
      <c r="N108" s="214"/>
    </row>
    <row r="109" spans="1:51" s="96" customFormat="1" ht="15" x14ac:dyDescent="0.2">
      <c r="A109" s="234">
        <v>2</v>
      </c>
      <c r="B109" s="324" t="s">
        <v>128</v>
      </c>
      <c r="C109" s="324"/>
      <c r="D109" s="123"/>
      <c r="E109" s="258"/>
      <c r="F109" s="259"/>
      <c r="G109" s="183"/>
      <c r="H109" s="183"/>
      <c r="I109" s="183"/>
      <c r="J109" s="183"/>
      <c r="K109" s="183"/>
      <c r="L109" s="183"/>
      <c r="M109" s="183"/>
      <c r="N109" s="183"/>
      <c r="O109" s="123"/>
      <c r="P109" s="123"/>
      <c r="Q109" s="123"/>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row>
    <row r="110" spans="1:51" s="96" customFormat="1" ht="15" x14ac:dyDescent="0.2">
      <c r="A110" s="234"/>
      <c r="B110" s="324"/>
      <c r="C110" s="324"/>
      <c r="D110" s="123"/>
      <c r="E110" s="258"/>
      <c r="F110" s="259"/>
      <c r="G110" s="183"/>
      <c r="H110" s="183"/>
      <c r="I110" s="183"/>
      <c r="J110" s="183"/>
      <c r="K110" s="183"/>
      <c r="L110" s="183"/>
      <c r="M110" s="183"/>
      <c r="N110" s="183"/>
      <c r="O110" s="123"/>
      <c r="P110" s="123"/>
      <c r="Q110" s="123"/>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row>
    <row r="111" spans="1:51" customFormat="1" ht="14.25" x14ac:dyDescent="0.2">
      <c r="A111" s="45"/>
      <c r="B111" s="14" t="s">
        <v>62</v>
      </c>
      <c r="C111" s="146"/>
      <c r="D111" s="125"/>
      <c r="E111" s="266"/>
      <c r="F111" s="266"/>
      <c r="G111" s="186"/>
      <c r="H111" s="186"/>
      <c r="I111" s="186"/>
      <c r="J111" s="186"/>
      <c r="K111" s="186"/>
      <c r="L111" s="186"/>
      <c r="M111" s="186"/>
      <c r="N111" s="186"/>
      <c r="O111" s="187"/>
      <c r="P111" s="187"/>
      <c r="Q111" s="187"/>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row>
    <row r="112" spans="1:51" customFormat="1" ht="14.25" x14ac:dyDescent="0.2">
      <c r="A112" s="45"/>
      <c r="B112" s="15"/>
      <c r="C112" s="146"/>
      <c r="D112" s="125"/>
      <c r="E112" s="266"/>
      <c r="F112" s="266"/>
      <c r="G112" s="186"/>
      <c r="H112" s="186"/>
      <c r="I112" s="186"/>
      <c r="J112" s="186"/>
      <c r="K112" s="186"/>
      <c r="L112" s="186"/>
      <c r="M112" s="186"/>
      <c r="N112" s="186"/>
      <c r="O112" s="187"/>
      <c r="P112" s="187"/>
      <c r="Q112" s="187"/>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row>
    <row r="113" spans="1:51" customFormat="1" ht="52.5" customHeight="1" x14ac:dyDescent="0.2">
      <c r="A113" s="45"/>
      <c r="B113" s="608" t="s">
        <v>63</v>
      </c>
      <c r="C113" s="608"/>
      <c r="D113" s="125"/>
      <c r="E113" s="266"/>
      <c r="F113" s="266"/>
      <c r="G113" s="186"/>
      <c r="H113" s="186"/>
      <c r="I113" s="186"/>
      <c r="J113" s="186"/>
      <c r="K113" s="186"/>
      <c r="L113" s="186"/>
      <c r="M113" s="186"/>
      <c r="N113" s="186"/>
      <c r="O113" s="187"/>
      <c r="P113" s="187"/>
      <c r="Q113" s="187"/>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row>
    <row r="114" spans="1:51" customFormat="1" ht="29.25" customHeight="1" x14ac:dyDescent="0.2">
      <c r="A114" s="45"/>
      <c r="B114" s="608" t="s">
        <v>64</v>
      </c>
      <c r="C114" s="608"/>
      <c r="D114" s="125"/>
      <c r="E114" s="266"/>
      <c r="F114" s="266"/>
      <c r="G114" s="186"/>
      <c r="H114" s="186"/>
      <c r="I114" s="186"/>
      <c r="J114" s="186"/>
      <c r="K114" s="186"/>
      <c r="L114" s="186"/>
      <c r="M114" s="186"/>
      <c r="N114" s="186"/>
      <c r="O114" s="187"/>
      <c r="P114" s="187"/>
      <c r="Q114" s="187"/>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row>
    <row r="115" spans="1:51" customFormat="1" ht="39" customHeight="1" x14ac:dyDescent="0.2">
      <c r="A115" s="45"/>
      <c r="B115" s="608" t="s">
        <v>65</v>
      </c>
      <c r="C115" s="608"/>
      <c r="D115" s="125"/>
      <c r="E115" s="266"/>
      <c r="F115" s="266"/>
      <c r="G115" s="186"/>
      <c r="H115" s="186"/>
      <c r="I115" s="186"/>
      <c r="J115" s="186"/>
      <c r="K115" s="186"/>
      <c r="L115" s="186"/>
      <c r="M115" s="186"/>
      <c r="N115" s="186"/>
      <c r="O115" s="187"/>
      <c r="P115" s="187"/>
      <c r="Q115" s="187"/>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row>
    <row r="116" spans="1:51" customFormat="1" ht="30" customHeight="1" x14ac:dyDescent="0.2">
      <c r="A116" s="45"/>
      <c r="B116" s="608" t="s">
        <v>66</v>
      </c>
      <c r="C116" s="608"/>
      <c r="D116" s="125"/>
      <c r="E116" s="266"/>
      <c r="F116" s="266"/>
      <c r="G116" s="186"/>
      <c r="H116" s="186"/>
      <c r="I116" s="186"/>
      <c r="J116" s="186"/>
      <c r="K116" s="186"/>
      <c r="L116" s="186"/>
      <c r="M116" s="186"/>
      <c r="N116" s="186"/>
      <c r="O116" s="187"/>
      <c r="P116" s="187"/>
      <c r="Q116" s="187"/>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row>
    <row r="117" spans="1:51" customFormat="1" ht="69.75" customHeight="1" x14ac:dyDescent="0.2">
      <c r="A117" s="45"/>
      <c r="B117" s="608" t="s">
        <v>101</v>
      </c>
      <c r="C117" s="608"/>
      <c r="D117" s="125"/>
      <c r="E117" s="266"/>
      <c r="F117" s="266"/>
      <c r="G117" s="186"/>
      <c r="H117" s="186"/>
      <c r="I117" s="186"/>
      <c r="J117" s="186"/>
      <c r="K117" s="186"/>
      <c r="L117" s="186"/>
      <c r="M117" s="186"/>
      <c r="N117" s="186"/>
      <c r="O117" s="187"/>
      <c r="P117" s="187"/>
      <c r="Q117" s="187"/>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row>
    <row r="118" spans="1:51" customFormat="1" ht="38.25" customHeight="1" x14ac:dyDescent="0.2">
      <c r="A118" s="45"/>
      <c r="B118" s="608" t="s">
        <v>102</v>
      </c>
      <c r="C118" s="608"/>
      <c r="D118" s="125"/>
      <c r="E118" s="266"/>
      <c r="F118" s="266"/>
      <c r="G118" s="186"/>
      <c r="H118" s="186"/>
      <c r="I118" s="186"/>
      <c r="J118" s="186"/>
      <c r="K118" s="186"/>
      <c r="L118" s="186"/>
      <c r="M118" s="186"/>
      <c r="N118" s="186"/>
      <c r="O118" s="187"/>
      <c r="P118" s="187"/>
      <c r="Q118" s="187"/>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row>
    <row r="119" spans="1:51" customFormat="1" ht="42" customHeight="1" x14ac:dyDescent="0.2">
      <c r="A119" s="45"/>
      <c r="B119" s="608" t="s">
        <v>67</v>
      </c>
      <c r="C119" s="608"/>
      <c r="D119" s="125"/>
      <c r="E119" s="266"/>
      <c r="F119" s="266"/>
      <c r="G119" s="186"/>
      <c r="H119" s="186"/>
      <c r="I119" s="186"/>
      <c r="J119" s="186"/>
      <c r="K119" s="186"/>
      <c r="L119" s="186"/>
      <c r="M119" s="186"/>
      <c r="N119" s="186"/>
      <c r="O119" s="187"/>
      <c r="P119" s="187"/>
      <c r="Q119" s="187"/>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row>
    <row r="120" spans="1:51" customFormat="1" ht="28.5" customHeight="1" x14ac:dyDescent="0.2">
      <c r="A120" s="45"/>
      <c r="B120" s="608" t="s">
        <v>68</v>
      </c>
      <c r="C120" s="608"/>
      <c r="D120" s="125"/>
      <c r="E120" s="266"/>
      <c r="F120" s="266"/>
      <c r="G120" s="186"/>
      <c r="H120" s="186"/>
      <c r="I120" s="186"/>
      <c r="J120" s="186"/>
      <c r="K120" s="186"/>
      <c r="L120" s="186"/>
      <c r="M120" s="186"/>
      <c r="N120" s="186"/>
      <c r="O120" s="187"/>
      <c r="P120" s="187"/>
      <c r="Q120" s="187"/>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row>
    <row r="121" spans="1:51" customFormat="1" ht="50.25" customHeight="1" x14ac:dyDescent="0.2">
      <c r="A121" s="45"/>
      <c r="B121" s="608" t="s">
        <v>69</v>
      </c>
      <c r="C121" s="608"/>
      <c r="D121" s="125"/>
      <c r="E121" s="266"/>
      <c r="F121" s="266"/>
      <c r="G121" s="186"/>
      <c r="H121" s="186"/>
      <c r="I121" s="186"/>
      <c r="J121" s="186"/>
      <c r="K121" s="186"/>
      <c r="L121" s="186"/>
      <c r="M121" s="186"/>
      <c r="N121" s="186"/>
      <c r="O121" s="187"/>
      <c r="P121" s="187"/>
      <c r="Q121" s="187"/>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row>
    <row r="122" spans="1:51" customFormat="1" ht="17.25" customHeight="1" x14ac:dyDescent="0.2">
      <c r="A122" s="45"/>
      <c r="B122" s="608" t="s">
        <v>70</v>
      </c>
      <c r="C122" s="608"/>
      <c r="D122" s="125"/>
      <c r="E122" s="266"/>
      <c r="F122" s="266"/>
      <c r="G122" s="186"/>
      <c r="H122" s="186"/>
      <c r="I122" s="186"/>
      <c r="J122" s="186"/>
      <c r="K122" s="186"/>
      <c r="L122" s="186"/>
      <c r="M122" s="186"/>
      <c r="N122" s="186"/>
      <c r="O122" s="187"/>
      <c r="P122" s="187"/>
      <c r="Q122" s="187"/>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row>
    <row r="123" spans="1:51" customFormat="1" ht="12.75" customHeight="1" x14ac:dyDescent="0.2">
      <c r="A123" s="45"/>
      <c r="B123" s="608" t="s">
        <v>71</v>
      </c>
      <c r="C123" s="608"/>
      <c r="D123" s="125"/>
      <c r="E123" s="266"/>
      <c r="F123" s="266"/>
      <c r="G123" s="186"/>
      <c r="H123" s="186"/>
      <c r="I123" s="186"/>
      <c r="J123" s="186"/>
      <c r="K123" s="186"/>
      <c r="L123" s="186"/>
      <c r="M123" s="186"/>
      <c r="N123" s="186"/>
      <c r="O123" s="187"/>
      <c r="P123" s="187"/>
      <c r="Q123" s="187"/>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row>
    <row r="124" spans="1:51" customFormat="1" ht="25.5" customHeight="1" x14ac:dyDescent="0.2">
      <c r="A124" s="45"/>
      <c r="B124" s="608" t="s">
        <v>72</v>
      </c>
      <c r="C124" s="608"/>
      <c r="D124" s="125"/>
      <c r="E124" s="266"/>
      <c r="F124" s="266"/>
      <c r="G124" s="186"/>
      <c r="H124" s="186"/>
      <c r="I124" s="186"/>
      <c r="J124" s="186"/>
      <c r="K124" s="186"/>
      <c r="L124" s="186"/>
      <c r="M124" s="186"/>
      <c r="N124" s="186"/>
      <c r="O124" s="187"/>
      <c r="P124" s="187"/>
      <c r="Q124" s="187"/>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row>
    <row r="125" spans="1:51" customFormat="1" ht="14.25" x14ac:dyDescent="0.2">
      <c r="A125" s="45"/>
      <c r="B125" s="16" t="s">
        <v>73</v>
      </c>
      <c r="C125" s="91"/>
      <c r="D125" s="125"/>
      <c r="E125" s="266"/>
      <c r="F125" s="266"/>
      <c r="G125" s="186"/>
      <c r="H125" s="186"/>
      <c r="I125" s="186"/>
      <c r="J125" s="186"/>
      <c r="K125" s="186"/>
      <c r="L125" s="186"/>
      <c r="M125" s="186"/>
      <c r="N125" s="186"/>
      <c r="O125" s="187"/>
      <c r="P125" s="187"/>
      <c r="Q125" s="187"/>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row>
    <row r="126" spans="1:51" customFormat="1" ht="38.25" customHeight="1" x14ac:dyDescent="0.2">
      <c r="A126" s="45"/>
      <c r="B126" s="608" t="s">
        <v>74</v>
      </c>
      <c r="C126" s="608"/>
      <c r="D126" s="125"/>
      <c r="E126" s="266"/>
      <c r="F126" s="266"/>
      <c r="G126" s="186"/>
      <c r="H126" s="186"/>
      <c r="I126" s="186"/>
      <c r="J126" s="186"/>
      <c r="K126" s="186"/>
      <c r="L126" s="186"/>
      <c r="M126" s="186"/>
      <c r="N126" s="186"/>
      <c r="O126" s="187"/>
      <c r="P126" s="187"/>
      <c r="Q126" s="187"/>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row>
    <row r="127" spans="1:51" customFormat="1" ht="54" customHeight="1" x14ac:dyDescent="0.2">
      <c r="A127" s="45"/>
      <c r="B127" s="608" t="s">
        <v>75</v>
      </c>
      <c r="C127" s="608"/>
      <c r="D127" s="125"/>
      <c r="E127" s="266"/>
      <c r="F127" s="266"/>
      <c r="G127" s="186"/>
      <c r="H127" s="186"/>
      <c r="I127" s="186"/>
      <c r="J127" s="186"/>
      <c r="K127" s="186"/>
      <c r="L127" s="186"/>
      <c r="M127" s="186"/>
      <c r="N127" s="186"/>
      <c r="O127" s="187"/>
      <c r="P127" s="187"/>
      <c r="Q127" s="187"/>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row>
    <row r="128" spans="1:51" customFormat="1" ht="28.5" customHeight="1" x14ac:dyDescent="0.2">
      <c r="A128" s="45"/>
      <c r="B128" s="608" t="s">
        <v>76</v>
      </c>
      <c r="C128" s="608"/>
      <c r="D128" s="125"/>
      <c r="E128" s="266"/>
      <c r="F128" s="266"/>
      <c r="G128" s="186"/>
      <c r="H128" s="186"/>
      <c r="I128" s="186"/>
      <c r="J128" s="186"/>
      <c r="K128" s="186"/>
      <c r="L128" s="186"/>
      <c r="M128" s="186"/>
      <c r="N128" s="186"/>
      <c r="O128" s="187"/>
      <c r="P128" s="187"/>
      <c r="Q128" s="187"/>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row>
    <row r="129" spans="1:51" customFormat="1" ht="14.25" x14ac:dyDescent="0.2">
      <c r="A129" s="45"/>
      <c r="B129" s="16" t="s">
        <v>77</v>
      </c>
      <c r="C129" s="91"/>
      <c r="D129" s="125"/>
      <c r="E129" s="266"/>
      <c r="F129" s="266"/>
      <c r="G129" s="186"/>
      <c r="H129" s="186"/>
      <c r="I129" s="186"/>
      <c r="J129" s="186"/>
      <c r="K129" s="186"/>
      <c r="L129" s="186"/>
      <c r="M129" s="186"/>
      <c r="N129" s="186"/>
      <c r="O129" s="187"/>
      <c r="P129" s="187"/>
      <c r="Q129" s="187"/>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row>
    <row r="130" spans="1:51" customFormat="1" ht="52.5" customHeight="1" x14ac:dyDescent="0.2">
      <c r="A130" s="45"/>
      <c r="B130" s="608" t="s">
        <v>78</v>
      </c>
      <c r="C130" s="608"/>
      <c r="D130" s="125"/>
      <c r="E130" s="266"/>
      <c r="F130" s="266"/>
      <c r="G130" s="186"/>
      <c r="H130" s="186"/>
      <c r="I130" s="186"/>
      <c r="J130" s="186"/>
      <c r="K130" s="186"/>
      <c r="L130" s="186"/>
      <c r="M130" s="186"/>
      <c r="N130" s="186"/>
      <c r="O130" s="187"/>
      <c r="P130" s="187"/>
      <c r="Q130" s="187"/>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row>
    <row r="131" spans="1:51" customFormat="1" ht="14.25" x14ac:dyDescent="0.2">
      <c r="A131" s="45"/>
      <c r="B131" s="16" t="s">
        <v>79</v>
      </c>
      <c r="C131" s="91"/>
      <c r="D131" s="125"/>
      <c r="E131" s="266"/>
      <c r="F131" s="266"/>
      <c r="G131" s="186"/>
      <c r="H131" s="186"/>
      <c r="I131" s="186"/>
      <c r="J131" s="186"/>
      <c r="K131" s="186"/>
      <c r="L131" s="186"/>
      <c r="M131" s="186"/>
      <c r="N131" s="186"/>
      <c r="O131" s="187"/>
      <c r="P131" s="187"/>
      <c r="Q131" s="187"/>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row>
    <row r="132" spans="1:51" customFormat="1" ht="39" customHeight="1" x14ac:dyDescent="0.2">
      <c r="A132" s="45"/>
      <c r="B132" s="608" t="s">
        <v>80</v>
      </c>
      <c r="C132" s="608"/>
      <c r="D132" s="125"/>
      <c r="E132" s="266"/>
      <c r="F132" s="266"/>
      <c r="G132" s="186"/>
      <c r="H132" s="186"/>
      <c r="I132" s="186"/>
      <c r="J132" s="186"/>
      <c r="K132" s="186"/>
      <c r="L132" s="186"/>
      <c r="M132" s="186"/>
      <c r="N132" s="186"/>
      <c r="O132" s="187"/>
      <c r="P132" s="187"/>
      <c r="Q132" s="187"/>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row>
    <row r="133" spans="1:51" customFormat="1" ht="14.25" x14ac:dyDescent="0.2">
      <c r="A133" s="45"/>
      <c r="B133" s="16" t="s">
        <v>81</v>
      </c>
      <c r="C133" s="91"/>
      <c r="D133" s="125"/>
      <c r="E133" s="266"/>
      <c r="F133" s="266"/>
      <c r="G133" s="186"/>
      <c r="H133" s="186"/>
      <c r="I133" s="186"/>
      <c r="J133" s="186"/>
      <c r="K133" s="186"/>
      <c r="L133" s="186"/>
      <c r="M133" s="186"/>
      <c r="N133" s="186"/>
      <c r="O133" s="187"/>
      <c r="P133" s="187"/>
      <c r="Q133" s="187"/>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row>
    <row r="134" spans="1:51" customFormat="1" ht="51" customHeight="1" x14ac:dyDescent="0.2">
      <c r="A134" s="45"/>
      <c r="B134" s="608" t="s">
        <v>19</v>
      </c>
      <c r="C134" s="608"/>
      <c r="D134" s="125"/>
      <c r="E134" s="266"/>
      <c r="F134" s="266"/>
      <c r="G134" s="186"/>
      <c r="H134" s="186"/>
      <c r="I134" s="186"/>
      <c r="J134" s="186"/>
      <c r="K134" s="186"/>
      <c r="L134" s="186"/>
      <c r="M134" s="186"/>
      <c r="N134" s="186"/>
      <c r="O134" s="187"/>
      <c r="P134" s="187"/>
      <c r="Q134" s="187"/>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row>
    <row r="135" spans="1:51" customFormat="1" ht="14.25" x14ac:dyDescent="0.2">
      <c r="A135" s="45"/>
      <c r="B135" s="16" t="s">
        <v>82</v>
      </c>
      <c r="C135" s="91"/>
      <c r="D135" s="125"/>
      <c r="E135" s="266"/>
      <c r="F135" s="266"/>
      <c r="G135" s="186"/>
      <c r="H135" s="186"/>
      <c r="I135" s="186"/>
      <c r="J135" s="186"/>
      <c r="K135" s="186"/>
      <c r="L135" s="186"/>
      <c r="M135" s="186"/>
      <c r="N135" s="186"/>
      <c r="O135" s="187"/>
      <c r="P135" s="187"/>
      <c r="Q135" s="187"/>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row>
    <row r="136" spans="1:51" customFormat="1" ht="40.5" customHeight="1" x14ac:dyDescent="0.2">
      <c r="A136" s="45"/>
      <c r="B136" s="608" t="s">
        <v>83</v>
      </c>
      <c r="C136" s="608"/>
      <c r="D136" s="125"/>
      <c r="E136" s="266"/>
      <c r="F136" s="266"/>
      <c r="G136" s="186"/>
      <c r="H136" s="186"/>
      <c r="I136" s="186"/>
      <c r="J136" s="186"/>
      <c r="K136" s="186"/>
      <c r="L136" s="186"/>
      <c r="M136" s="186"/>
      <c r="N136" s="186"/>
      <c r="O136" s="187"/>
      <c r="P136" s="187"/>
      <c r="Q136" s="187"/>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row>
    <row r="137" spans="1:51" customFormat="1" ht="14.25" x14ac:dyDescent="0.2">
      <c r="A137" s="45"/>
      <c r="B137" s="16" t="s">
        <v>84</v>
      </c>
      <c r="C137" s="91"/>
      <c r="D137" s="125"/>
      <c r="E137" s="266"/>
      <c r="F137" s="266"/>
      <c r="G137" s="186"/>
      <c r="H137" s="186"/>
      <c r="I137" s="186"/>
      <c r="J137" s="186"/>
      <c r="K137" s="186"/>
      <c r="L137" s="186"/>
      <c r="M137" s="186"/>
      <c r="N137" s="186"/>
      <c r="O137" s="187"/>
      <c r="P137" s="187"/>
      <c r="Q137" s="187"/>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row>
    <row r="138" spans="1:51" customFormat="1" ht="54" customHeight="1" x14ac:dyDescent="0.2">
      <c r="A138" s="45"/>
      <c r="B138" s="608" t="s">
        <v>20</v>
      </c>
      <c r="C138" s="608"/>
      <c r="D138" s="125"/>
      <c r="E138" s="266"/>
      <c r="F138" s="266"/>
      <c r="G138" s="186"/>
      <c r="H138" s="186"/>
      <c r="I138" s="186"/>
      <c r="J138" s="186"/>
      <c r="K138" s="186"/>
      <c r="L138" s="186"/>
      <c r="M138" s="186"/>
      <c r="N138" s="186"/>
      <c r="O138" s="187"/>
      <c r="P138" s="187"/>
      <c r="Q138" s="187"/>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row>
    <row r="139" spans="1:51" customFormat="1" ht="79.5" customHeight="1" x14ac:dyDescent="0.2">
      <c r="A139" s="45"/>
      <c r="B139" s="608" t="s">
        <v>46</v>
      </c>
      <c r="C139" s="608"/>
      <c r="D139" s="125"/>
      <c r="E139" s="266"/>
      <c r="F139" s="266"/>
      <c r="G139" s="186"/>
      <c r="H139" s="186"/>
      <c r="I139" s="186"/>
      <c r="J139" s="186"/>
      <c r="K139" s="186"/>
      <c r="L139" s="186"/>
      <c r="M139" s="186"/>
      <c r="N139" s="186"/>
      <c r="O139" s="187"/>
      <c r="P139" s="187"/>
      <c r="Q139" s="187"/>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row>
    <row r="140" spans="1:51" s="144" customFormat="1" ht="38.25" customHeight="1" x14ac:dyDescent="0.2">
      <c r="A140" s="153"/>
      <c r="B140" s="610" t="s">
        <v>85</v>
      </c>
      <c r="C140" s="610"/>
      <c r="D140" s="4"/>
      <c r="E140" s="267"/>
      <c r="F140" s="267"/>
      <c r="G140" s="5"/>
      <c r="H140" s="5"/>
      <c r="I140" s="5"/>
      <c r="J140" s="5"/>
      <c r="K140" s="5"/>
      <c r="L140" s="1"/>
      <c r="M140" s="1"/>
      <c r="N140" s="1"/>
      <c r="O140" s="146"/>
      <c r="P140" s="146"/>
      <c r="Q140" s="146"/>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row>
    <row r="141" spans="1:51" s="144" customFormat="1" ht="38.25" customHeight="1" x14ac:dyDescent="0.2">
      <c r="A141" s="153"/>
      <c r="B141" s="610" t="s">
        <v>86</v>
      </c>
      <c r="C141" s="610"/>
      <c r="D141" s="4"/>
      <c r="E141" s="267"/>
      <c r="F141" s="267"/>
      <c r="G141" s="5"/>
      <c r="H141" s="5"/>
      <c r="I141" s="5"/>
      <c r="J141" s="5"/>
      <c r="K141" s="5"/>
      <c r="L141" s="1"/>
      <c r="M141" s="1"/>
      <c r="N141" s="1"/>
      <c r="O141" s="146"/>
      <c r="P141" s="146"/>
      <c r="Q141" s="146"/>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row>
    <row r="142" spans="1:51" s="144" customFormat="1" ht="25.5" customHeight="1" x14ac:dyDescent="0.2">
      <c r="A142" s="153"/>
      <c r="B142" s="610" t="s">
        <v>87</v>
      </c>
      <c r="C142" s="610"/>
      <c r="D142" s="4"/>
      <c r="E142" s="267"/>
      <c r="F142" s="267"/>
      <c r="G142" s="5"/>
      <c r="H142" s="5"/>
      <c r="I142" s="5"/>
      <c r="J142" s="5"/>
      <c r="K142" s="5"/>
      <c r="L142" s="1"/>
      <c r="M142" s="1"/>
      <c r="N142" s="1"/>
      <c r="O142" s="146"/>
      <c r="P142" s="146"/>
      <c r="Q142" s="146"/>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row>
    <row r="143" spans="1:51" s="144" customFormat="1" ht="25.5" customHeight="1" x14ac:dyDescent="0.2">
      <c r="A143" s="153"/>
      <c r="B143" s="610" t="s">
        <v>0</v>
      </c>
      <c r="C143" s="610"/>
      <c r="D143" s="4"/>
      <c r="E143" s="267"/>
      <c r="F143" s="267"/>
      <c r="G143" s="5"/>
      <c r="H143" s="5"/>
      <c r="I143" s="5"/>
      <c r="J143" s="5"/>
      <c r="K143" s="5"/>
      <c r="L143" s="1"/>
      <c r="M143" s="1"/>
      <c r="N143" s="1"/>
      <c r="O143" s="146"/>
      <c r="P143" s="146"/>
      <c r="Q143" s="146"/>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row>
    <row r="144" spans="1:51" s="144" customFormat="1" x14ac:dyDescent="0.2">
      <c r="A144" s="153"/>
      <c r="B144" s="610" t="s">
        <v>1</v>
      </c>
      <c r="C144" s="610"/>
      <c r="D144" s="4"/>
      <c r="E144" s="267"/>
      <c r="F144" s="267"/>
      <c r="G144" s="5"/>
      <c r="H144" s="5"/>
      <c r="I144" s="5"/>
      <c r="J144" s="5"/>
      <c r="K144" s="5"/>
      <c r="L144" s="1"/>
      <c r="M144" s="1"/>
      <c r="N144" s="1"/>
      <c r="O144" s="146"/>
      <c r="P144" s="146"/>
      <c r="Q144" s="146"/>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row>
    <row r="145" spans="1:51" s="144" customFormat="1" x14ac:dyDescent="0.2">
      <c r="A145" s="153"/>
      <c r="B145" s="610" t="s">
        <v>2</v>
      </c>
      <c r="C145" s="610"/>
      <c r="D145" s="4"/>
      <c r="E145" s="267"/>
      <c r="F145" s="267"/>
      <c r="G145" s="5"/>
      <c r="H145" s="5"/>
      <c r="I145" s="5"/>
      <c r="J145" s="5"/>
      <c r="K145" s="5"/>
      <c r="L145" s="1"/>
      <c r="M145" s="1"/>
      <c r="N145" s="1"/>
      <c r="O145" s="146"/>
      <c r="P145" s="146"/>
      <c r="Q145" s="146"/>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row>
    <row r="146" spans="1:51" s="144" customFormat="1" ht="39.75" customHeight="1" x14ac:dyDescent="0.2">
      <c r="A146" s="153"/>
      <c r="B146" s="610" t="s">
        <v>23</v>
      </c>
      <c r="C146" s="610"/>
      <c r="D146" s="4"/>
      <c r="E146" s="267"/>
      <c r="F146" s="267"/>
      <c r="G146" s="5"/>
      <c r="H146" s="5"/>
      <c r="I146" s="5"/>
      <c r="J146" s="5"/>
      <c r="K146" s="5"/>
      <c r="L146" s="1"/>
      <c r="M146" s="1"/>
      <c r="N146" s="1"/>
      <c r="O146" s="146"/>
      <c r="P146" s="146"/>
      <c r="Q146" s="146"/>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row>
    <row r="147" spans="1:51" s="144" customFormat="1" x14ac:dyDescent="0.2">
      <c r="A147" s="153"/>
      <c r="B147" s="610"/>
      <c r="C147" s="610"/>
      <c r="D147" s="4"/>
      <c r="E147" s="267"/>
      <c r="F147" s="267"/>
      <c r="G147" s="5"/>
      <c r="H147" s="5"/>
      <c r="I147" s="5"/>
      <c r="J147" s="5"/>
      <c r="K147" s="5"/>
      <c r="L147" s="1"/>
      <c r="M147" s="1"/>
      <c r="N147" s="1"/>
      <c r="O147" s="146"/>
      <c r="P147" s="146"/>
      <c r="Q147" s="146"/>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51" s="144" customFormat="1" ht="25.5" customHeight="1" x14ac:dyDescent="0.2">
      <c r="A148" s="153"/>
      <c r="B148" s="610" t="s">
        <v>24</v>
      </c>
      <c r="C148" s="610"/>
      <c r="D148" s="4"/>
      <c r="E148" s="267"/>
      <c r="F148" s="267"/>
      <c r="G148" s="5"/>
      <c r="H148" s="5"/>
      <c r="I148" s="5"/>
      <c r="J148" s="5"/>
      <c r="K148" s="5"/>
      <c r="L148" s="1"/>
      <c r="M148" s="1"/>
      <c r="N148" s="1"/>
      <c r="O148" s="146"/>
      <c r="P148" s="146"/>
      <c r="Q148" s="146"/>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51" s="144" customFormat="1" x14ac:dyDescent="0.2">
      <c r="A149" s="153"/>
      <c r="B149" s="610" t="s">
        <v>25</v>
      </c>
      <c r="C149" s="610"/>
      <c r="D149" s="4"/>
      <c r="E149" s="267"/>
      <c r="F149" s="267"/>
      <c r="G149" s="5"/>
      <c r="H149" s="5"/>
      <c r="I149" s="5"/>
      <c r="J149" s="5"/>
      <c r="K149" s="5"/>
      <c r="L149" s="1"/>
      <c r="M149" s="1"/>
      <c r="N149" s="1"/>
      <c r="O149" s="146"/>
      <c r="P149" s="146"/>
      <c r="Q149" s="146"/>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51" s="144" customFormat="1" ht="14.25" x14ac:dyDescent="0.2">
      <c r="A150" s="153"/>
      <c r="B150" s="17" t="s">
        <v>44</v>
      </c>
      <c r="C150" s="146"/>
      <c r="D150" s="4"/>
      <c r="E150" s="267"/>
      <c r="F150" s="267"/>
      <c r="G150" s="5"/>
      <c r="H150" s="5"/>
      <c r="I150" s="5"/>
      <c r="J150" s="5"/>
      <c r="K150" s="5"/>
      <c r="L150" s="1"/>
      <c r="M150" s="1"/>
      <c r="N150" s="1"/>
      <c r="O150" s="146"/>
      <c r="P150" s="146"/>
      <c r="Q150" s="146"/>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51" s="144" customFormat="1" ht="25.5" customHeight="1" x14ac:dyDescent="0.2">
      <c r="A151" s="153"/>
      <c r="B151" s="610" t="s">
        <v>45</v>
      </c>
      <c r="C151" s="610"/>
      <c r="D151" s="4"/>
      <c r="E151" s="267"/>
      <c r="F151" s="267"/>
      <c r="G151" s="5"/>
      <c r="H151" s="5"/>
      <c r="I151" s="5"/>
      <c r="J151" s="5"/>
      <c r="K151" s="5"/>
      <c r="L151" s="1"/>
      <c r="M151" s="1"/>
      <c r="N151" s="1"/>
      <c r="O151" s="146"/>
      <c r="P151" s="146"/>
      <c r="Q151" s="146"/>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sheetData>
  <sheetProtection password="F9FC" sheet="1" objects="1" scenarios="1"/>
  <mergeCells count="324">
    <mergeCell ref="B90:E90"/>
    <mergeCell ref="B151:C151"/>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27:C127"/>
    <mergeCell ref="B128:C128"/>
    <mergeCell ref="B130:C130"/>
    <mergeCell ref="B132:C132"/>
    <mergeCell ref="B134:C134"/>
    <mergeCell ref="B136:C136"/>
    <mergeCell ref="B120:C120"/>
    <mergeCell ref="B121:C121"/>
    <mergeCell ref="B122:C122"/>
    <mergeCell ref="B123:C123"/>
    <mergeCell ref="B124:C124"/>
    <mergeCell ref="B126:C126"/>
    <mergeCell ref="B114:C114"/>
    <mergeCell ref="B115:C115"/>
    <mergeCell ref="B116:C116"/>
    <mergeCell ref="B117:C117"/>
    <mergeCell ref="B118:C118"/>
    <mergeCell ref="B119:C119"/>
    <mergeCell ref="B91:E91"/>
    <mergeCell ref="B92:E92"/>
    <mergeCell ref="B95:E95"/>
    <mergeCell ref="B96:E96"/>
    <mergeCell ref="B113:C113"/>
    <mergeCell ref="B86:E86"/>
    <mergeCell ref="B87:E87"/>
    <mergeCell ref="A53:E53"/>
    <mergeCell ref="A56:C56"/>
    <mergeCell ref="B73:E73"/>
    <mergeCell ref="B79:E79"/>
    <mergeCell ref="B80:E80"/>
    <mergeCell ref="B81:E81"/>
    <mergeCell ref="B84:E84"/>
    <mergeCell ref="IM33:IO33"/>
    <mergeCell ref="IP33:IR33"/>
    <mergeCell ref="IS33:IU33"/>
    <mergeCell ref="A35:E35"/>
    <mergeCell ref="A36:E36"/>
    <mergeCell ref="A37:E37"/>
    <mergeCell ref="HU33:HW33"/>
    <mergeCell ref="HX33:HZ33"/>
    <mergeCell ref="IA33:IC33"/>
    <mergeCell ref="ID33:IF33"/>
    <mergeCell ref="IG33:II33"/>
    <mergeCell ref="IJ33:IL33"/>
    <mergeCell ref="HC33:HE33"/>
    <mergeCell ref="HF33:HH33"/>
    <mergeCell ref="HI33:HK33"/>
    <mergeCell ref="HL33:HN33"/>
    <mergeCell ref="HO33:HQ33"/>
    <mergeCell ref="HR33:HT33"/>
    <mergeCell ref="GK33:GM33"/>
    <mergeCell ref="GN33:GP33"/>
    <mergeCell ref="GQ33:GS33"/>
    <mergeCell ref="GT33:GV33"/>
    <mergeCell ref="GW33:GY33"/>
    <mergeCell ref="GZ33:HB33"/>
    <mergeCell ref="FS33:FU33"/>
    <mergeCell ref="FV33:FX33"/>
    <mergeCell ref="FY33:GA33"/>
    <mergeCell ref="GB33:GD33"/>
    <mergeCell ref="GE33:GG33"/>
    <mergeCell ref="GH33:GJ33"/>
    <mergeCell ref="FA33:FC33"/>
    <mergeCell ref="FD33:FF33"/>
    <mergeCell ref="FG33:FI33"/>
    <mergeCell ref="FJ33:FL33"/>
    <mergeCell ref="FM33:FO33"/>
    <mergeCell ref="FP33:FR33"/>
    <mergeCell ref="EI33:EK33"/>
    <mergeCell ref="EL33:EN33"/>
    <mergeCell ref="EO33:EQ33"/>
    <mergeCell ref="ER33:ET33"/>
    <mergeCell ref="EU33:EW33"/>
    <mergeCell ref="EX33:EZ33"/>
    <mergeCell ref="DQ33:DS33"/>
    <mergeCell ref="DT33:DV33"/>
    <mergeCell ref="DW33:DY33"/>
    <mergeCell ref="DZ33:EB33"/>
    <mergeCell ref="EC33:EE33"/>
    <mergeCell ref="EF33:EH33"/>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BF33:BH33"/>
    <mergeCell ref="BI33:BK33"/>
    <mergeCell ref="BL33:BN33"/>
    <mergeCell ref="AE33:AG33"/>
    <mergeCell ref="AH33:AJ33"/>
    <mergeCell ref="AK33:AM33"/>
    <mergeCell ref="AN33:AP33"/>
    <mergeCell ref="AQ33:AS33"/>
    <mergeCell ref="AT33:AV33"/>
    <mergeCell ref="IS32:IU32"/>
    <mergeCell ref="A33:E33"/>
    <mergeCell ref="G33:I33"/>
    <mergeCell ref="J33:L33"/>
    <mergeCell ref="M33:O33"/>
    <mergeCell ref="P33:R33"/>
    <mergeCell ref="S33:U33"/>
    <mergeCell ref="V33:X33"/>
    <mergeCell ref="Y33:AA33"/>
    <mergeCell ref="AB33:AD33"/>
    <mergeCell ref="IA32:IC32"/>
    <mergeCell ref="ID32:IF32"/>
    <mergeCell ref="IG32:II32"/>
    <mergeCell ref="IJ32:IL32"/>
    <mergeCell ref="IM32:IO32"/>
    <mergeCell ref="IP32:IR32"/>
    <mergeCell ref="HI32:HK32"/>
    <mergeCell ref="HL32:HN32"/>
    <mergeCell ref="HO32:HQ32"/>
    <mergeCell ref="HR32:HT32"/>
    <mergeCell ref="HU32:HW32"/>
    <mergeCell ref="HX32:HZ32"/>
    <mergeCell ref="GQ32:GS32"/>
    <mergeCell ref="GT32:GV32"/>
    <mergeCell ref="GW32:GY32"/>
    <mergeCell ref="GZ32:HB32"/>
    <mergeCell ref="HC32:HE32"/>
    <mergeCell ref="HF32:HH32"/>
    <mergeCell ref="FY32:GA32"/>
    <mergeCell ref="GB32:GD32"/>
    <mergeCell ref="GE32:GG32"/>
    <mergeCell ref="GH32:GJ32"/>
    <mergeCell ref="GK32:GM32"/>
    <mergeCell ref="GN32:GP32"/>
    <mergeCell ref="FG32:FI32"/>
    <mergeCell ref="FJ32:FL32"/>
    <mergeCell ref="FM32:FO32"/>
    <mergeCell ref="FP32:FR32"/>
    <mergeCell ref="FS32:FU32"/>
    <mergeCell ref="FV32:FX32"/>
    <mergeCell ref="EO32:EQ32"/>
    <mergeCell ref="ER32:ET32"/>
    <mergeCell ref="EU32:EW32"/>
    <mergeCell ref="EX32:EZ32"/>
    <mergeCell ref="FA32:FC32"/>
    <mergeCell ref="FD32:FF32"/>
    <mergeCell ref="DW32:DY32"/>
    <mergeCell ref="DZ32:EB32"/>
    <mergeCell ref="EC32:EE32"/>
    <mergeCell ref="EF32:EH32"/>
    <mergeCell ref="EI32:EK32"/>
    <mergeCell ref="EL32:EN32"/>
    <mergeCell ref="DE32:DG32"/>
    <mergeCell ref="DH32:DJ32"/>
    <mergeCell ref="DK32:DM32"/>
    <mergeCell ref="DN32:DP32"/>
    <mergeCell ref="DQ32:DS32"/>
    <mergeCell ref="DT32:DV32"/>
    <mergeCell ref="CM32:CO32"/>
    <mergeCell ref="CP32:CR32"/>
    <mergeCell ref="CS32:CU32"/>
    <mergeCell ref="CV32:CX32"/>
    <mergeCell ref="CY32:DA32"/>
    <mergeCell ref="DB32:DD32"/>
    <mergeCell ref="BU32:BW32"/>
    <mergeCell ref="BX32:BZ32"/>
    <mergeCell ref="CA32:CC32"/>
    <mergeCell ref="CD32:CF32"/>
    <mergeCell ref="CG32:CI32"/>
    <mergeCell ref="CJ32:CL32"/>
    <mergeCell ref="BC32:BE32"/>
    <mergeCell ref="BF32:BH32"/>
    <mergeCell ref="BI32:BK32"/>
    <mergeCell ref="BL32:BN32"/>
    <mergeCell ref="BO32:BQ32"/>
    <mergeCell ref="BR32:BT32"/>
    <mergeCell ref="AK32:AM32"/>
    <mergeCell ref="AN32:AP32"/>
    <mergeCell ref="AQ32:AS32"/>
    <mergeCell ref="AT32:AV32"/>
    <mergeCell ref="AW32:AY32"/>
    <mergeCell ref="AZ32:BB32"/>
    <mergeCell ref="S32:U32"/>
    <mergeCell ref="V32:X32"/>
    <mergeCell ref="Y32:AA32"/>
    <mergeCell ref="AB32:AD32"/>
    <mergeCell ref="AE32:AG32"/>
    <mergeCell ref="AH32:AJ32"/>
    <mergeCell ref="IG31:II31"/>
    <mergeCell ref="IJ31:IL31"/>
    <mergeCell ref="IM31:IO31"/>
    <mergeCell ref="IP31:IR31"/>
    <mergeCell ref="IS31:IU31"/>
    <mergeCell ref="A32:E32"/>
    <mergeCell ref="G32:I32"/>
    <mergeCell ref="J32:L32"/>
    <mergeCell ref="M32:O32"/>
    <mergeCell ref="P32:R32"/>
    <mergeCell ref="HO31:HQ31"/>
    <mergeCell ref="HR31:HT31"/>
    <mergeCell ref="HU31:HW31"/>
    <mergeCell ref="HX31:HZ31"/>
    <mergeCell ref="IA31:IC31"/>
    <mergeCell ref="ID31:IF31"/>
    <mergeCell ref="GW31:GY31"/>
    <mergeCell ref="GZ31:HB31"/>
    <mergeCell ref="HC31:HE31"/>
    <mergeCell ref="HF31:HH31"/>
    <mergeCell ref="HI31:HK31"/>
    <mergeCell ref="HL31:HN31"/>
    <mergeCell ref="GE31:GG31"/>
    <mergeCell ref="GH31:GJ31"/>
    <mergeCell ref="GK31:GM31"/>
    <mergeCell ref="GN31:GP31"/>
    <mergeCell ref="GQ31:GS31"/>
    <mergeCell ref="GT31:GV31"/>
    <mergeCell ref="FM31:FO31"/>
    <mergeCell ref="FP31:FR31"/>
    <mergeCell ref="FS31:FU31"/>
    <mergeCell ref="FV31:FX31"/>
    <mergeCell ref="FY31:GA31"/>
    <mergeCell ref="GB31:GD31"/>
    <mergeCell ref="EU31:EW31"/>
    <mergeCell ref="EX31:EZ31"/>
    <mergeCell ref="FA31:FC31"/>
    <mergeCell ref="FD31:FF31"/>
    <mergeCell ref="FG31:FI31"/>
    <mergeCell ref="FJ31:FL31"/>
    <mergeCell ref="EC31:EE31"/>
    <mergeCell ref="EF31:EH31"/>
    <mergeCell ref="EI31:EK31"/>
    <mergeCell ref="EL31:EN31"/>
    <mergeCell ref="EO31:EQ31"/>
    <mergeCell ref="ER31:ET31"/>
    <mergeCell ref="DK31:DM31"/>
    <mergeCell ref="DN31:DP31"/>
    <mergeCell ref="DQ31:DS31"/>
    <mergeCell ref="DT31:DV31"/>
    <mergeCell ref="DW31:DY31"/>
    <mergeCell ref="DZ31:EB31"/>
    <mergeCell ref="CS31:CU31"/>
    <mergeCell ref="CV31:CX31"/>
    <mergeCell ref="CY31:DA31"/>
    <mergeCell ref="DB31:DD31"/>
    <mergeCell ref="DE31:DG31"/>
    <mergeCell ref="DH31:DJ31"/>
    <mergeCell ref="CA31:CC31"/>
    <mergeCell ref="CD31:CF31"/>
    <mergeCell ref="CG31:CI31"/>
    <mergeCell ref="CJ31:CL31"/>
    <mergeCell ref="CM31:CO31"/>
    <mergeCell ref="CP31:CR31"/>
    <mergeCell ref="BI31:BK31"/>
    <mergeCell ref="BL31:BN31"/>
    <mergeCell ref="BO31:BQ31"/>
    <mergeCell ref="BR31:BT31"/>
    <mergeCell ref="BU31:BW31"/>
    <mergeCell ref="BX31:BZ31"/>
    <mergeCell ref="AZ31:BB31"/>
    <mergeCell ref="BC31:BE31"/>
    <mergeCell ref="BF31:BH31"/>
    <mergeCell ref="Y31:AA31"/>
    <mergeCell ref="AB31:AD31"/>
    <mergeCell ref="AE31:AG31"/>
    <mergeCell ref="AH31:AJ31"/>
    <mergeCell ref="AK31:AM31"/>
    <mergeCell ref="AN31:AP31"/>
    <mergeCell ref="A26:E26"/>
    <mergeCell ref="A27:E27"/>
    <mergeCell ref="A28:E28"/>
    <mergeCell ref="A29:E29"/>
    <mergeCell ref="A30:E30"/>
    <mergeCell ref="A31:E31"/>
    <mergeCell ref="AQ31:AS31"/>
    <mergeCell ref="AT31:AV31"/>
    <mergeCell ref="AW31:AY31"/>
    <mergeCell ref="B88:E88"/>
    <mergeCell ref="B93:E93"/>
    <mergeCell ref="B94:E94"/>
    <mergeCell ref="G31:I31"/>
    <mergeCell ref="J31:L31"/>
    <mergeCell ref="M31:O31"/>
    <mergeCell ref="P31:R31"/>
    <mergeCell ref="S31:U31"/>
    <mergeCell ref="V31:X31"/>
    <mergeCell ref="A45:E45"/>
    <mergeCell ref="A46:E46"/>
    <mergeCell ref="A47:E47"/>
    <mergeCell ref="A48:E48"/>
    <mergeCell ref="A49:E49"/>
    <mergeCell ref="A50:E50"/>
    <mergeCell ref="A39:E39"/>
    <mergeCell ref="A40:E40"/>
    <mergeCell ref="A41:E41"/>
    <mergeCell ref="A42:E42"/>
    <mergeCell ref="A43:E43"/>
    <mergeCell ref="A44:E44"/>
    <mergeCell ref="B82:E82"/>
    <mergeCell ref="B83:E83"/>
    <mergeCell ref="B85:E85"/>
  </mergeCells>
  <pageMargins left="0.78740157480314965" right="0.15748031496062992" top="0.51181102362204722" bottom="0.47244094488188981" header="0.27559055118110237" footer="0.27559055118110237"/>
  <pageSetup paperSize="9" orientation="portrait" r:id="rId1"/>
  <headerFooter differentFirst="1" alignWithMargins="0">
    <oddHeader xml:space="preserve">&amp;L&amp;8Projektni biro 2A d.o.o. Karlovac, Domobranska 6&amp;R&amp;8tel +385.47.615711; projektni-biro-2a@ka.t-com.hr&amp;10
</oddHeader>
    <oddFooter>&amp;LHotel Grabovac&amp;CUREĐENJE ULAZA I MALE TERASE&amp;R&amp;P</oddFooter>
  </headerFooter>
  <rowBreaks count="5" manualBreakCount="5">
    <brk id="55" max="16383" man="1"/>
    <brk id="70" max="16383" man="1"/>
    <brk id="94" max="16383" man="1"/>
    <brk id="108" max="16383" man="1"/>
    <brk id="13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K432"/>
  <sheetViews>
    <sheetView view="pageBreakPreview" zoomScaleNormal="110" zoomScaleSheetLayoutView="100" workbookViewId="0">
      <selection activeCell="E25" sqref="E25"/>
    </sheetView>
  </sheetViews>
  <sheetFormatPr defaultRowHeight="12.75" x14ac:dyDescent="0.2"/>
  <cols>
    <col min="1" max="1" width="5" style="39" customWidth="1"/>
    <col min="2" max="2" width="52.85546875" style="21" customWidth="1"/>
    <col min="3" max="3" width="7.42578125" style="116" customWidth="1"/>
    <col min="4" max="4" width="7.5703125" style="116" customWidth="1"/>
    <col min="5" max="5" width="9.5703125" style="127" customWidth="1"/>
    <col min="6" max="6" width="11.5703125" style="335" customWidth="1"/>
    <col min="7" max="7" width="10.85546875" style="34" hidden="1" customWidth="1"/>
    <col min="8" max="8" width="8.140625" style="34" hidden="1" customWidth="1"/>
    <col min="9" max="9" width="9.7109375" style="34" hidden="1" customWidth="1"/>
    <col min="10" max="10" width="7.42578125" style="34" hidden="1" customWidth="1"/>
    <col min="11" max="11" width="8.7109375" style="34" hidden="1" customWidth="1"/>
    <col min="12" max="12" width="7.85546875" style="34" hidden="1" customWidth="1"/>
    <col min="13" max="13" width="8.5703125" style="34" hidden="1" customWidth="1"/>
    <col min="14" max="14" width="11.140625" style="34" hidden="1" customWidth="1"/>
    <col min="15" max="15" width="9" style="34" hidden="1" customWidth="1"/>
    <col min="16" max="16" width="6.85546875" style="34" hidden="1" customWidth="1"/>
    <col min="17" max="17" width="6.140625" style="188" hidden="1" customWidth="1"/>
    <col min="18" max="18" width="11.7109375" style="26" hidden="1" customWidth="1"/>
    <col min="19" max="26" width="9.140625" style="26" hidden="1" customWidth="1"/>
    <col min="27" max="43" width="0" style="26" hidden="1" customWidth="1"/>
    <col min="44" max="51" width="9.140625" style="26"/>
    <col min="52" max="16384" width="9.140625" style="31"/>
  </cols>
  <sheetData>
    <row r="2" spans="1:51" s="56" customFormat="1" ht="19.5" x14ac:dyDescent="0.2">
      <c r="A2" s="327" t="s">
        <v>54</v>
      </c>
      <c r="B2" s="329" t="s">
        <v>55</v>
      </c>
      <c r="C2" s="105" t="s">
        <v>31</v>
      </c>
      <c r="D2" s="357" t="s">
        <v>56</v>
      </c>
      <c r="E2" s="333" t="s">
        <v>57</v>
      </c>
      <c r="F2" s="333" t="s">
        <v>57</v>
      </c>
      <c r="G2" s="189"/>
      <c r="H2" s="190"/>
      <c r="I2" s="190"/>
      <c r="J2" s="190"/>
      <c r="K2" s="190"/>
      <c r="L2" s="190"/>
      <c r="M2" s="190"/>
      <c r="N2" s="190"/>
      <c r="O2" s="190"/>
      <c r="P2" s="190"/>
      <c r="Q2" s="190"/>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row>
    <row r="3" spans="1:51" s="58" customFormat="1" x14ac:dyDescent="0.2">
      <c r="A3" s="328"/>
      <c r="B3" s="330"/>
      <c r="C3" s="126"/>
      <c r="D3" s="54"/>
      <c r="E3" s="334" t="s">
        <v>58</v>
      </c>
      <c r="F3" s="334" t="s">
        <v>59</v>
      </c>
      <c r="G3" s="190"/>
      <c r="H3" s="190"/>
      <c r="I3" s="190"/>
      <c r="J3" s="190"/>
      <c r="K3" s="190"/>
      <c r="L3" s="190"/>
      <c r="M3" s="190"/>
      <c r="N3" s="190"/>
      <c r="O3" s="190"/>
      <c r="P3" s="190"/>
      <c r="Q3" s="191"/>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1:51" x14ac:dyDescent="0.2">
      <c r="A4" s="59"/>
      <c r="B4" s="60"/>
    </row>
    <row r="5" spans="1:51" s="20" customFormat="1" x14ac:dyDescent="0.2">
      <c r="A5" s="32">
        <v>1</v>
      </c>
      <c r="B5" s="30" t="s">
        <v>34</v>
      </c>
      <c r="C5" s="29"/>
      <c r="D5" s="29"/>
      <c r="E5" s="29"/>
      <c r="F5" s="29"/>
      <c r="G5" s="192"/>
      <c r="H5" s="192"/>
      <c r="I5" s="192"/>
      <c r="J5" s="94"/>
      <c r="K5" s="94"/>
      <c r="L5" s="94"/>
      <c r="M5" s="94"/>
      <c r="N5" s="94"/>
      <c r="O5" s="94"/>
      <c r="P5" s="94"/>
      <c r="Q5" s="93"/>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row>
    <row r="6" spans="1:51" s="24" customFormat="1" x14ac:dyDescent="0.2">
      <c r="A6" s="61"/>
      <c r="B6" s="62"/>
      <c r="C6" s="115"/>
      <c r="D6" s="116"/>
      <c r="E6" s="127"/>
      <c r="F6" s="127"/>
      <c r="G6" s="193"/>
      <c r="H6" s="193"/>
      <c r="I6" s="193"/>
      <c r="J6" s="34"/>
      <c r="K6" s="34"/>
      <c r="L6" s="34"/>
      <c r="M6" s="34"/>
      <c r="N6" s="34"/>
      <c r="O6" s="34"/>
      <c r="P6" s="34"/>
      <c r="Q6" s="188"/>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row>
    <row r="7" spans="1:51" x14ac:dyDescent="0.2">
      <c r="A7" s="42"/>
      <c r="B7" s="44" t="s">
        <v>21</v>
      </c>
    </row>
    <row r="8" spans="1:51" s="87" customFormat="1" ht="38.25" x14ac:dyDescent="0.2">
      <c r="A8" s="83"/>
      <c r="B8" s="135" t="s">
        <v>104</v>
      </c>
      <c r="C8" s="128"/>
      <c r="D8" s="84"/>
      <c r="E8" s="85"/>
      <c r="F8" s="336"/>
      <c r="G8" s="85"/>
      <c r="H8" s="85"/>
      <c r="I8" s="85"/>
      <c r="J8" s="85"/>
      <c r="K8" s="85"/>
      <c r="L8" s="85"/>
      <c r="M8" s="85"/>
      <c r="N8" s="85"/>
      <c r="O8" s="85"/>
      <c r="P8" s="85"/>
      <c r="Q8" s="194"/>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row>
    <row r="9" spans="1:51" s="87" customFormat="1" ht="25.5" x14ac:dyDescent="0.2">
      <c r="A9" s="83"/>
      <c r="B9" s="135" t="s">
        <v>103</v>
      </c>
      <c r="C9" s="128"/>
      <c r="D9" s="84"/>
      <c r="E9" s="85"/>
      <c r="F9" s="336"/>
      <c r="G9" s="85"/>
      <c r="H9" s="85"/>
      <c r="I9" s="85"/>
      <c r="J9" s="85"/>
      <c r="K9" s="85"/>
      <c r="L9" s="85"/>
      <c r="M9" s="85"/>
      <c r="N9" s="85"/>
      <c r="O9" s="85"/>
      <c r="P9" s="85"/>
      <c r="Q9" s="194"/>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row>
    <row r="10" spans="1:51" s="24" customFormat="1" x14ac:dyDescent="0.2">
      <c r="A10" s="43"/>
      <c r="B10" s="51"/>
      <c r="C10" s="129"/>
      <c r="D10" s="125"/>
      <c r="E10" s="125"/>
      <c r="F10" s="117"/>
      <c r="G10" s="203"/>
      <c r="H10" s="203"/>
      <c r="I10" s="34"/>
      <c r="J10" s="34"/>
      <c r="K10" s="34"/>
      <c r="L10" s="34"/>
      <c r="M10" s="34"/>
      <c r="N10" s="34"/>
      <c r="O10" s="188"/>
      <c r="P10" s="188"/>
      <c r="Q10" s="188"/>
      <c r="R10" s="26"/>
      <c r="S10" s="26"/>
      <c r="T10" s="26"/>
      <c r="U10" s="26"/>
      <c r="V10" s="26"/>
      <c r="W10" s="26"/>
      <c r="X10" s="26"/>
      <c r="Y10" s="26"/>
      <c r="Z10" s="26"/>
      <c r="AA10" s="26"/>
      <c r="AB10" s="26"/>
      <c r="AC10" s="26"/>
      <c r="AD10" s="26"/>
      <c r="AE10" s="26"/>
      <c r="AF10" s="26"/>
      <c r="AG10" s="26"/>
      <c r="AH10" s="26"/>
      <c r="AI10" s="26"/>
    </row>
    <row r="11" spans="1:51" s="64" customFormat="1" x14ac:dyDescent="0.2">
      <c r="A11" s="43">
        <v>1</v>
      </c>
      <c r="B11" s="138" t="s">
        <v>139</v>
      </c>
      <c r="C11" s="129"/>
      <c r="D11" s="125"/>
      <c r="E11" s="125"/>
      <c r="F11" s="117"/>
      <c r="G11" s="198"/>
      <c r="H11" s="198"/>
      <c r="I11" s="190"/>
      <c r="J11" s="190"/>
      <c r="K11" s="190"/>
      <c r="L11" s="190"/>
      <c r="M11" s="190"/>
      <c r="N11" s="190"/>
      <c r="O11" s="195"/>
      <c r="P11" s="195"/>
      <c r="Q11" s="195"/>
      <c r="R11" s="67"/>
      <c r="S11" s="67"/>
      <c r="T11" s="67"/>
      <c r="U11" s="67"/>
      <c r="V11" s="67"/>
      <c r="W11" s="67"/>
      <c r="X11" s="67"/>
      <c r="Y11" s="67"/>
      <c r="Z11" s="67"/>
      <c r="AA11" s="67"/>
      <c r="AB11" s="67"/>
      <c r="AC11" s="67"/>
      <c r="AD11" s="67"/>
      <c r="AE11" s="67"/>
      <c r="AF11" s="67"/>
      <c r="AG11" s="67"/>
      <c r="AH11" s="67"/>
      <c r="AI11" s="67"/>
    </row>
    <row r="12" spans="1:51" s="64" customFormat="1" ht="38.25" x14ac:dyDescent="0.2">
      <c r="A12" s="43"/>
      <c r="B12" s="136" t="s">
        <v>141</v>
      </c>
      <c r="C12" s="129"/>
      <c r="D12" s="125"/>
      <c r="E12" s="125"/>
      <c r="F12" s="117"/>
      <c r="G12" s="198"/>
      <c r="H12" s="198"/>
      <c r="I12" s="190"/>
      <c r="J12" s="190"/>
      <c r="K12" s="190"/>
      <c r="L12" s="190"/>
      <c r="M12" s="190"/>
      <c r="N12" s="190"/>
      <c r="O12" s="195"/>
      <c r="P12" s="195"/>
      <c r="Q12" s="195"/>
      <c r="R12" s="67"/>
      <c r="S12" s="67"/>
      <c r="T12" s="67"/>
      <c r="U12" s="67"/>
      <c r="V12" s="67"/>
      <c r="W12" s="67"/>
      <c r="X12" s="67"/>
      <c r="Y12" s="67"/>
      <c r="Z12" s="67"/>
      <c r="AA12" s="67"/>
      <c r="AB12" s="67"/>
      <c r="AC12" s="67"/>
      <c r="AD12" s="67"/>
      <c r="AE12" s="67"/>
      <c r="AF12" s="67"/>
      <c r="AG12" s="67"/>
      <c r="AH12" s="67"/>
      <c r="AI12" s="67"/>
    </row>
    <row r="13" spans="1:51" s="355" customFormat="1" x14ac:dyDescent="0.2">
      <c r="A13" s="350"/>
      <c r="B13" s="351"/>
      <c r="C13" s="129" t="s">
        <v>60</v>
      </c>
      <c r="D13" s="129">
        <v>2.5</v>
      </c>
      <c r="E13" s="125"/>
      <c r="F13" s="125">
        <f>D13*E13</f>
        <v>0</v>
      </c>
      <c r="G13" s="353"/>
      <c r="H13" s="114">
        <v>5.75</v>
      </c>
      <c r="I13" s="114">
        <v>1.65</v>
      </c>
      <c r="J13" s="114">
        <v>2.9</v>
      </c>
      <c r="K13" s="114">
        <v>4.25</v>
      </c>
      <c r="L13" s="345">
        <f>SUM(H13:K13)</f>
        <v>14.55</v>
      </c>
      <c r="M13" s="200">
        <v>0.2</v>
      </c>
      <c r="N13" s="200">
        <v>0.85</v>
      </c>
      <c r="O13" s="204">
        <f>L13*M13*N13</f>
        <v>2.4735</v>
      </c>
      <c r="P13" s="204"/>
      <c r="Q13" s="204"/>
      <c r="R13" s="354"/>
      <c r="S13" s="354"/>
      <c r="T13" s="354"/>
      <c r="U13" s="354"/>
      <c r="V13" s="354"/>
      <c r="W13" s="354"/>
      <c r="X13" s="354"/>
      <c r="Y13" s="354"/>
      <c r="Z13" s="354"/>
      <c r="AA13" s="354"/>
      <c r="AB13" s="354"/>
      <c r="AC13" s="354"/>
      <c r="AD13" s="354"/>
      <c r="AE13" s="354"/>
      <c r="AF13" s="354"/>
      <c r="AG13" s="354"/>
      <c r="AH13" s="354"/>
      <c r="AI13" s="354"/>
    </row>
    <row r="14" spans="1:51" s="64" customFormat="1" x14ac:dyDescent="0.2">
      <c r="A14" s="65"/>
      <c r="B14" s="137"/>
      <c r="C14" s="124"/>
      <c r="D14" s="124"/>
      <c r="E14" s="125"/>
      <c r="F14" s="125"/>
      <c r="G14" s="198"/>
      <c r="H14" s="198"/>
      <c r="I14" s="190"/>
      <c r="J14" s="199"/>
      <c r="K14" s="190"/>
      <c r="L14" s="200"/>
      <c r="M14" s="190"/>
      <c r="N14" s="190"/>
      <c r="O14" s="195"/>
      <c r="P14" s="195"/>
      <c r="Q14" s="195"/>
      <c r="R14" s="67"/>
      <c r="S14" s="67"/>
      <c r="T14" s="67"/>
      <c r="U14" s="67"/>
      <c r="V14" s="67"/>
      <c r="W14" s="67"/>
      <c r="X14" s="67"/>
      <c r="Y14" s="67"/>
      <c r="Z14" s="67"/>
      <c r="AA14" s="67"/>
      <c r="AB14" s="67"/>
      <c r="AC14" s="67"/>
      <c r="AD14" s="67"/>
      <c r="AE14" s="67"/>
      <c r="AF14" s="67"/>
      <c r="AG14" s="67"/>
      <c r="AH14" s="67"/>
      <c r="AI14" s="67"/>
    </row>
    <row r="15" spans="1:51" s="64" customFormat="1" x14ac:dyDescent="0.2">
      <c r="A15" s="43">
        <v>2</v>
      </c>
      <c r="B15" s="52" t="s">
        <v>92</v>
      </c>
      <c r="C15" s="124"/>
      <c r="D15" s="124"/>
      <c r="E15" s="125"/>
      <c r="F15" s="125"/>
      <c r="G15" s="198"/>
      <c r="H15" s="198"/>
      <c r="I15" s="190"/>
      <c r="J15" s="199"/>
      <c r="K15" s="190"/>
      <c r="L15" s="200"/>
      <c r="M15" s="190"/>
      <c r="N15" s="190"/>
      <c r="O15" s="195"/>
      <c r="P15" s="195"/>
      <c r="Q15" s="195"/>
      <c r="R15" s="67"/>
      <c r="S15" s="67"/>
      <c r="T15" s="67"/>
      <c r="U15" s="67"/>
      <c r="V15" s="67"/>
      <c r="W15" s="67"/>
      <c r="X15" s="67"/>
      <c r="Y15" s="67"/>
      <c r="Z15" s="67"/>
      <c r="AA15" s="67"/>
      <c r="AB15" s="67"/>
      <c r="AC15" s="67"/>
      <c r="AD15" s="67"/>
      <c r="AE15" s="67"/>
      <c r="AF15" s="67"/>
      <c r="AG15" s="67"/>
      <c r="AH15" s="67"/>
      <c r="AI15" s="67"/>
    </row>
    <row r="16" spans="1:51" s="64" customFormat="1" ht="25.5" x14ac:dyDescent="0.2">
      <c r="A16" s="65"/>
      <c r="B16" s="136" t="s">
        <v>105</v>
      </c>
      <c r="C16" s="124"/>
      <c r="D16" s="124"/>
      <c r="E16" s="125"/>
      <c r="F16" s="125"/>
      <c r="G16" s="190"/>
      <c r="H16" s="190"/>
      <c r="I16" s="190"/>
      <c r="J16" s="190"/>
      <c r="K16" s="190"/>
      <c r="L16" s="190"/>
      <c r="M16" s="190"/>
      <c r="N16" s="190"/>
      <c r="O16" s="195"/>
      <c r="P16" s="195"/>
      <c r="Q16" s="195"/>
      <c r="R16" s="67"/>
      <c r="S16" s="67"/>
      <c r="T16" s="67"/>
      <c r="U16" s="67"/>
      <c r="V16" s="67"/>
      <c r="W16" s="67"/>
      <c r="X16" s="67"/>
      <c r="Y16" s="67"/>
      <c r="Z16" s="67"/>
      <c r="AA16" s="67"/>
      <c r="AB16" s="67"/>
      <c r="AC16" s="67"/>
      <c r="AD16" s="67"/>
      <c r="AE16" s="67"/>
      <c r="AF16" s="67"/>
      <c r="AG16" s="67"/>
      <c r="AH16" s="67"/>
      <c r="AI16" s="67"/>
    </row>
    <row r="17" spans="1:35" s="64" customFormat="1" x14ac:dyDescent="0.2">
      <c r="A17" s="65"/>
      <c r="B17" s="137"/>
      <c r="C17" s="129" t="s">
        <v>60</v>
      </c>
      <c r="D17" s="129">
        <f>K17</f>
        <v>6</v>
      </c>
      <c r="E17" s="125"/>
      <c r="F17" s="125">
        <f>D17*E17</f>
        <v>0</v>
      </c>
      <c r="G17" s="190"/>
      <c r="H17" s="128">
        <v>2.5</v>
      </c>
      <c r="I17" s="358">
        <v>0.8</v>
      </c>
      <c r="J17" s="358">
        <v>3</v>
      </c>
      <c r="K17" s="345">
        <f>H17*I17*J17</f>
        <v>6</v>
      </c>
      <c r="L17" s="190"/>
      <c r="M17" s="190"/>
      <c r="N17" s="190"/>
      <c r="O17" s="195"/>
      <c r="P17" s="195"/>
      <c r="Q17" s="195"/>
      <c r="R17" s="67"/>
      <c r="S17" s="67"/>
      <c r="T17" s="67"/>
      <c r="U17" s="67"/>
      <c r="V17" s="67"/>
      <c r="W17" s="67"/>
      <c r="X17" s="67"/>
      <c r="Y17" s="67"/>
      <c r="Z17" s="67"/>
      <c r="AA17" s="67"/>
      <c r="AB17" s="67"/>
      <c r="AC17" s="67"/>
      <c r="AD17" s="67"/>
      <c r="AE17" s="67"/>
      <c r="AF17" s="67"/>
      <c r="AG17" s="67"/>
      <c r="AH17" s="67"/>
      <c r="AI17" s="67"/>
    </row>
    <row r="18" spans="1:35" s="64" customFormat="1" x14ac:dyDescent="0.2">
      <c r="A18" s="65"/>
      <c r="B18" s="137"/>
      <c r="C18" s="129"/>
      <c r="D18" s="129"/>
      <c r="E18" s="125"/>
      <c r="F18" s="125"/>
      <c r="G18" s="198"/>
      <c r="H18" s="198"/>
      <c r="I18" s="190"/>
      <c r="J18" s="199"/>
      <c r="K18" s="190"/>
      <c r="L18" s="200"/>
      <c r="M18" s="190"/>
      <c r="N18" s="190"/>
      <c r="O18" s="195"/>
      <c r="P18" s="195"/>
      <c r="Q18" s="195"/>
      <c r="R18" s="67"/>
      <c r="S18" s="67"/>
      <c r="T18" s="67"/>
      <c r="U18" s="67"/>
      <c r="V18" s="67"/>
      <c r="W18" s="67"/>
      <c r="X18" s="67"/>
      <c r="Y18" s="67"/>
      <c r="Z18" s="67"/>
      <c r="AA18" s="67"/>
      <c r="AB18" s="67"/>
      <c r="AC18" s="67"/>
      <c r="AD18" s="67"/>
      <c r="AE18" s="67"/>
      <c r="AF18" s="67"/>
      <c r="AG18" s="67"/>
      <c r="AH18" s="67"/>
      <c r="AI18" s="67"/>
    </row>
    <row r="19" spans="1:35" s="64" customFormat="1" x14ac:dyDescent="0.2">
      <c r="A19" s="43">
        <v>3</v>
      </c>
      <c r="B19" s="52" t="s">
        <v>106</v>
      </c>
      <c r="C19" s="124"/>
      <c r="D19" s="124"/>
      <c r="E19" s="125"/>
      <c r="F19" s="125"/>
      <c r="G19" s="198"/>
      <c r="H19" s="198"/>
      <c r="I19" s="190"/>
      <c r="J19" s="199"/>
      <c r="K19" s="190"/>
      <c r="L19" s="200"/>
      <c r="M19" s="190"/>
      <c r="N19" s="190"/>
      <c r="O19" s="195"/>
      <c r="P19" s="195"/>
      <c r="Q19" s="195"/>
      <c r="R19" s="67"/>
      <c r="S19" s="67"/>
      <c r="T19" s="67"/>
      <c r="U19" s="67"/>
      <c r="V19" s="67"/>
      <c r="W19" s="67"/>
      <c r="X19" s="67"/>
      <c r="Y19" s="67"/>
      <c r="Z19" s="67"/>
      <c r="AA19" s="67"/>
      <c r="AB19" s="67"/>
      <c r="AC19" s="67"/>
      <c r="AD19" s="67"/>
      <c r="AE19" s="67"/>
      <c r="AF19" s="67"/>
      <c r="AG19" s="67"/>
      <c r="AH19" s="67"/>
      <c r="AI19" s="67"/>
    </row>
    <row r="20" spans="1:35" s="64" customFormat="1" x14ac:dyDescent="0.2">
      <c r="A20" s="65"/>
      <c r="B20" s="136" t="s">
        <v>142</v>
      </c>
      <c r="C20" s="124"/>
      <c r="D20" s="124"/>
      <c r="E20" s="125"/>
      <c r="F20" s="125"/>
      <c r="G20" s="198"/>
      <c r="H20" s="198"/>
      <c r="I20" s="190"/>
      <c r="J20" s="199"/>
      <c r="K20" s="190"/>
      <c r="L20" s="200"/>
      <c r="M20" s="190"/>
      <c r="N20" s="190"/>
      <c r="O20" s="195"/>
      <c r="P20" s="195"/>
      <c r="Q20" s="195"/>
      <c r="R20" s="67"/>
      <c r="S20" s="67"/>
      <c r="T20" s="67"/>
      <c r="U20" s="67"/>
      <c r="V20" s="67"/>
      <c r="W20" s="67"/>
      <c r="X20" s="67"/>
      <c r="Y20" s="67"/>
      <c r="Z20" s="67"/>
      <c r="AA20" s="67"/>
      <c r="AB20" s="67"/>
      <c r="AC20" s="67"/>
      <c r="AD20" s="67"/>
      <c r="AE20" s="67"/>
      <c r="AF20" s="67"/>
      <c r="AG20" s="67"/>
      <c r="AH20" s="67"/>
      <c r="AI20" s="67"/>
    </row>
    <row r="21" spans="1:35" s="64" customFormat="1" x14ac:dyDescent="0.2">
      <c r="A21" s="121"/>
      <c r="B21" s="137"/>
      <c r="C21" s="129" t="s">
        <v>52</v>
      </c>
      <c r="D21" s="129">
        <v>3</v>
      </c>
      <c r="E21" s="125"/>
      <c r="F21" s="125">
        <f>D21*E21</f>
        <v>0</v>
      </c>
      <c r="G21" s="198"/>
      <c r="H21" s="198"/>
      <c r="I21" s="190"/>
      <c r="J21" s="199"/>
      <c r="K21" s="190"/>
      <c r="L21" s="200"/>
      <c r="M21" s="190"/>
      <c r="N21" s="190"/>
      <c r="O21" s="195"/>
      <c r="P21" s="195"/>
      <c r="Q21" s="195"/>
      <c r="R21" s="67"/>
      <c r="S21" s="67"/>
      <c r="T21" s="67"/>
      <c r="U21" s="67"/>
      <c r="V21" s="67"/>
      <c r="W21" s="67"/>
      <c r="X21" s="67"/>
      <c r="Y21" s="67"/>
      <c r="Z21" s="67"/>
      <c r="AA21" s="67"/>
      <c r="AB21" s="67"/>
      <c r="AC21" s="67"/>
      <c r="AD21" s="67"/>
      <c r="AE21" s="67"/>
      <c r="AF21" s="67"/>
      <c r="AG21" s="67"/>
      <c r="AH21" s="67"/>
      <c r="AI21" s="67"/>
    </row>
    <row r="22" spans="1:35" s="64" customFormat="1" x14ac:dyDescent="0.2">
      <c r="A22" s="65"/>
      <c r="B22" s="137"/>
      <c r="C22" s="129"/>
      <c r="D22" s="129"/>
      <c r="E22" s="125"/>
      <c r="F22" s="125"/>
      <c r="G22" s="198"/>
      <c r="H22" s="198"/>
      <c r="I22" s="190"/>
      <c r="J22" s="199"/>
      <c r="K22" s="190"/>
      <c r="L22" s="200"/>
      <c r="M22" s="190"/>
      <c r="N22" s="190"/>
      <c r="O22" s="195"/>
      <c r="P22" s="195"/>
      <c r="Q22" s="195"/>
      <c r="R22" s="67"/>
      <c r="S22" s="67"/>
      <c r="T22" s="67"/>
      <c r="U22" s="67"/>
      <c r="V22" s="67"/>
      <c r="W22" s="67"/>
      <c r="X22" s="67"/>
      <c r="Y22" s="67"/>
      <c r="Z22" s="67"/>
      <c r="AA22" s="67"/>
      <c r="AB22" s="67"/>
      <c r="AC22" s="67"/>
      <c r="AD22" s="67"/>
      <c r="AE22" s="67"/>
      <c r="AF22" s="67"/>
      <c r="AG22" s="67"/>
      <c r="AH22" s="67"/>
      <c r="AI22" s="67"/>
    </row>
    <row r="23" spans="1:35" s="64" customFormat="1" x14ac:dyDescent="0.2">
      <c r="A23" s="43">
        <v>4</v>
      </c>
      <c r="B23" s="52" t="s">
        <v>230</v>
      </c>
      <c r="C23" s="124"/>
      <c r="D23" s="124"/>
      <c r="E23" s="498"/>
      <c r="F23" s="498"/>
      <c r="G23" s="198"/>
      <c r="H23" s="198"/>
      <c r="I23" s="190"/>
      <c r="J23" s="199"/>
      <c r="K23" s="190"/>
      <c r="L23" s="200"/>
      <c r="M23" s="190"/>
      <c r="N23" s="190"/>
      <c r="O23" s="195"/>
      <c r="P23" s="195"/>
      <c r="Q23" s="195"/>
      <c r="R23" s="67"/>
      <c r="S23" s="67"/>
      <c r="T23" s="67"/>
      <c r="U23" s="67"/>
      <c r="V23" s="67"/>
      <c r="W23" s="67"/>
      <c r="X23" s="67"/>
      <c r="Y23" s="67"/>
      <c r="Z23" s="67"/>
      <c r="AA23" s="67"/>
      <c r="AB23" s="67"/>
      <c r="AC23" s="67"/>
      <c r="AD23" s="67"/>
      <c r="AE23" s="67"/>
      <c r="AF23" s="67"/>
      <c r="AG23" s="67"/>
      <c r="AH23" s="67"/>
      <c r="AI23" s="67"/>
    </row>
    <row r="24" spans="1:35" s="64" customFormat="1" x14ac:dyDescent="0.2">
      <c r="A24" s="65"/>
      <c r="B24" s="136" t="s">
        <v>231</v>
      </c>
      <c r="C24" s="124"/>
      <c r="D24" s="124"/>
      <c r="E24" s="498"/>
      <c r="F24" s="498"/>
      <c r="G24" s="198"/>
      <c r="H24" s="198"/>
      <c r="I24" s="190"/>
      <c r="J24" s="199"/>
      <c r="K24" s="190"/>
      <c r="L24" s="200"/>
      <c r="M24" s="190"/>
      <c r="N24" s="190"/>
      <c r="O24" s="195"/>
      <c r="P24" s="195"/>
      <c r="Q24" s="195"/>
      <c r="R24" s="67"/>
      <c r="S24" s="67"/>
      <c r="T24" s="67"/>
      <c r="U24" s="67"/>
      <c r="V24" s="67"/>
      <c r="W24" s="67"/>
      <c r="X24" s="67"/>
      <c r="Y24" s="67"/>
      <c r="Z24" s="67"/>
      <c r="AA24" s="67"/>
      <c r="AB24" s="67"/>
      <c r="AC24" s="67"/>
      <c r="AD24" s="67"/>
      <c r="AE24" s="67"/>
      <c r="AF24" s="67"/>
      <c r="AG24" s="67"/>
      <c r="AH24" s="67"/>
      <c r="AI24" s="67"/>
    </row>
    <row r="25" spans="1:35" s="64" customFormat="1" x14ac:dyDescent="0.2">
      <c r="A25" s="121"/>
      <c r="B25" s="137"/>
      <c r="C25" s="129" t="s">
        <v>60</v>
      </c>
      <c r="D25" s="129">
        <v>0.15</v>
      </c>
      <c r="E25" s="498"/>
      <c r="F25" s="498">
        <f>D25*E25</f>
        <v>0</v>
      </c>
      <c r="G25" s="198"/>
      <c r="H25" s="198">
        <v>0.6</v>
      </c>
      <c r="I25" s="190">
        <v>0.2</v>
      </c>
      <c r="J25" s="199">
        <f>H25*I25</f>
        <v>0.12</v>
      </c>
      <c r="K25" s="190"/>
      <c r="L25" s="200"/>
      <c r="M25" s="190"/>
      <c r="N25" s="190"/>
      <c r="O25" s="195"/>
      <c r="P25" s="195"/>
      <c r="Q25" s="195"/>
      <c r="R25" s="67"/>
      <c r="S25" s="67"/>
      <c r="T25" s="67"/>
      <c r="U25" s="67"/>
      <c r="V25" s="67"/>
      <c r="W25" s="67"/>
      <c r="X25" s="67"/>
      <c r="Y25" s="67"/>
      <c r="Z25" s="67"/>
      <c r="AA25" s="67"/>
      <c r="AB25" s="67"/>
      <c r="AC25" s="67"/>
      <c r="AD25" s="67"/>
      <c r="AE25" s="67"/>
      <c r="AF25" s="67"/>
      <c r="AG25" s="67"/>
      <c r="AH25" s="67"/>
      <c r="AI25" s="67"/>
    </row>
    <row r="26" spans="1:35" s="64" customFormat="1" x14ac:dyDescent="0.2">
      <c r="A26" s="65"/>
      <c r="B26" s="137"/>
      <c r="C26" s="129"/>
      <c r="D26" s="129"/>
      <c r="E26" s="498"/>
      <c r="F26" s="498"/>
      <c r="G26" s="198"/>
      <c r="H26" s="198"/>
      <c r="I26" s="190"/>
      <c r="J26" s="199"/>
      <c r="K26" s="190"/>
      <c r="L26" s="200"/>
      <c r="M26" s="190"/>
      <c r="N26" s="190"/>
      <c r="O26" s="195"/>
      <c r="P26" s="195"/>
      <c r="Q26" s="195"/>
      <c r="R26" s="67"/>
      <c r="S26" s="67"/>
      <c r="T26" s="67"/>
      <c r="U26" s="67"/>
      <c r="V26" s="67"/>
      <c r="W26" s="67"/>
      <c r="X26" s="67"/>
      <c r="Y26" s="67"/>
      <c r="Z26" s="67"/>
      <c r="AA26" s="67"/>
      <c r="AB26" s="67"/>
      <c r="AC26" s="67"/>
      <c r="AD26" s="67"/>
      <c r="AE26" s="67"/>
      <c r="AF26" s="67"/>
      <c r="AG26" s="67"/>
      <c r="AH26" s="67"/>
      <c r="AI26" s="67"/>
    </row>
    <row r="27" spans="1:35" s="64" customFormat="1" x14ac:dyDescent="0.2">
      <c r="A27" s="43">
        <v>5</v>
      </c>
      <c r="B27" s="52" t="s">
        <v>143</v>
      </c>
      <c r="C27" s="124"/>
      <c r="D27" s="124"/>
      <c r="E27" s="125"/>
      <c r="F27" s="125"/>
      <c r="G27" s="198"/>
      <c r="H27" s="198"/>
      <c r="I27" s="190"/>
      <c r="J27" s="199"/>
      <c r="K27" s="190"/>
      <c r="L27" s="200"/>
      <c r="M27" s="190"/>
      <c r="N27" s="190"/>
      <c r="O27" s="195"/>
      <c r="P27" s="195"/>
      <c r="Q27" s="195"/>
      <c r="R27" s="67"/>
      <c r="S27" s="67"/>
      <c r="T27" s="67"/>
      <c r="U27" s="67"/>
      <c r="V27" s="67"/>
      <c r="W27" s="67"/>
      <c r="X27" s="67"/>
      <c r="Y27" s="67"/>
      <c r="Z27" s="67"/>
      <c r="AA27" s="67"/>
      <c r="AB27" s="67"/>
      <c r="AC27" s="67"/>
      <c r="AD27" s="67"/>
      <c r="AE27" s="67"/>
      <c r="AF27" s="67"/>
      <c r="AG27" s="67"/>
      <c r="AH27" s="67"/>
      <c r="AI27" s="67"/>
    </row>
    <row r="28" spans="1:35" s="64" customFormat="1" ht="63.75" x14ac:dyDescent="0.2">
      <c r="A28" s="65"/>
      <c r="B28" s="136" t="s">
        <v>245</v>
      </c>
      <c r="C28" s="124"/>
      <c r="D28" s="124"/>
      <c r="E28" s="125"/>
      <c r="F28" s="125"/>
      <c r="G28" s="198"/>
      <c r="H28" s="198"/>
      <c r="I28" s="190"/>
      <c r="J28" s="199"/>
      <c r="K28" s="190"/>
      <c r="L28" s="200"/>
      <c r="M28" s="190"/>
      <c r="N28" s="190"/>
      <c r="O28" s="195"/>
      <c r="P28" s="195"/>
      <c r="Q28" s="195"/>
      <c r="R28" s="67"/>
      <c r="S28" s="67"/>
      <c r="T28" s="67"/>
      <c r="U28" s="67"/>
      <c r="V28" s="67"/>
      <c r="W28" s="67"/>
      <c r="X28" s="67"/>
      <c r="Y28" s="67"/>
      <c r="Z28" s="67"/>
      <c r="AA28" s="67"/>
      <c r="AB28" s="67"/>
      <c r="AC28" s="67"/>
      <c r="AD28" s="67"/>
      <c r="AE28" s="67"/>
      <c r="AF28" s="67"/>
      <c r="AG28" s="67"/>
      <c r="AH28" s="67"/>
      <c r="AI28" s="67"/>
    </row>
    <row r="29" spans="1:35" s="64" customFormat="1" x14ac:dyDescent="0.2">
      <c r="A29" s="121"/>
      <c r="B29" s="137"/>
      <c r="C29" s="129" t="s">
        <v>52</v>
      </c>
      <c r="D29" s="129">
        <v>1</v>
      </c>
      <c r="E29" s="125"/>
      <c r="F29" s="125">
        <f>D29*E29</f>
        <v>0</v>
      </c>
      <c r="G29" s="198"/>
      <c r="H29" s="198"/>
      <c r="I29" s="190"/>
      <c r="J29" s="199"/>
      <c r="K29" s="190"/>
      <c r="L29" s="200"/>
      <c r="M29" s="190"/>
      <c r="N29" s="190"/>
      <c r="O29" s="195"/>
      <c r="P29" s="195"/>
      <c r="Q29" s="195"/>
      <c r="R29" s="67"/>
      <c r="S29" s="67"/>
      <c r="T29" s="67"/>
      <c r="U29" s="67"/>
      <c r="V29" s="67"/>
      <c r="W29" s="67"/>
      <c r="X29" s="67"/>
      <c r="Y29" s="67"/>
      <c r="Z29" s="67"/>
      <c r="AA29" s="67"/>
      <c r="AB29" s="67"/>
      <c r="AC29" s="67"/>
      <c r="AD29" s="67"/>
      <c r="AE29" s="67"/>
      <c r="AF29" s="67"/>
      <c r="AG29" s="67"/>
      <c r="AH29" s="67"/>
      <c r="AI29" s="67"/>
    </row>
    <row r="30" spans="1:35" s="64" customFormat="1" x14ac:dyDescent="0.2">
      <c r="A30" s="65"/>
      <c r="B30" s="137"/>
      <c r="C30" s="129"/>
      <c r="D30" s="129"/>
      <c r="E30" s="125"/>
      <c r="F30" s="125"/>
      <c r="G30" s="198"/>
      <c r="H30" s="198"/>
      <c r="I30" s="190"/>
      <c r="J30" s="199"/>
      <c r="K30" s="190"/>
      <c r="L30" s="200"/>
      <c r="M30" s="190"/>
      <c r="N30" s="190"/>
      <c r="O30" s="195"/>
      <c r="P30" s="195"/>
      <c r="Q30" s="195"/>
      <c r="R30" s="67"/>
      <c r="S30" s="67"/>
      <c r="T30" s="67"/>
      <c r="U30" s="67"/>
      <c r="V30" s="67"/>
      <c r="W30" s="67"/>
      <c r="X30" s="67"/>
      <c r="Y30" s="67"/>
      <c r="Z30" s="67"/>
      <c r="AA30" s="67"/>
      <c r="AB30" s="67"/>
      <c r="AC30" s="67"/>
      <c r="AD30" s="67"/>
      <c r="AE30" s="67"/>
      <c r="AF30" s="67"/>
      <c r="AG30" s="67"/>
      <c r="AH30" s="67"/>
      <c r="AI30" s="67"/>
    </row>
    <row r="31" spans="1:35" s="64" customFormat="1" x14ac:dyDescent="0.2">
      <c r="A31" s="43">
        <v>6</v>
      </c>
      <c r="B31" s="52" t="s">
        <v>170</v>
      </c>
      <c r="C31" s="124"/>
      <c r="D31" s="124"/>
      <c r="E31" s="125"/>
      <c r="F31" s="125"/>
      <c r="G31" s="198"/>
      <c r="H31" s="198"/>
      <c r="I31" s="190"/>
      <c r="J31" s="199"/>
      <c r="K31" s="190"/>
      <c r="L31" s="200"/>
      <c r="M31" s="190"/>
      <c r="N31" s="190"/>
      <c r="O31" s="195"/>
      <c r="P31" s="195"/>
      <c r="Q31" s="195"/>
      <c r="R31" s="67"/>
      <c r="S31" s="67"/>
      <c r="T31" s="67"/>
      <c r="U31" s="67"/>
      <c r="V31" s="67"/>
      <c r="W31" s="67"/>
      <c r="X31" s="67"/>
      <c r="Y31" s="67"/>
      <c r="Z31" s="67"/>
      <c r="AA31" s="67"/>
      <c r="AB31" s="67"/>
      <c r="AC31" s="67"/>
      <c r="AD31" s="67"/>
      <c r="AE31" s="67"/>
      <c r="AF31" s="67"/>
      <c r="AG31" s="67"/>
      <c r="AH31" s="67"/>
      <c r="AI31" s="67"/>
    </row>
    <row r="32" spans="1:35" s="64" customFormat="1" ht="67.5" customHeight="1" x14ac:dyDescent="0.2">
      <c r="A32" s="65"/>
      <c r="B32" s="151" t="s">
        <v>171</v>
      </c>
      <c r="C32" s="124"/>
      <c r="D32" s="124"/>
      <c r="E32" s="125"/>
      <c r="F32" s="125"/>
      <c r="G32" s="198"/>
      <c r="H32" s="198"/>
      <c r="I32" s="190"/>
      <c r="J32" s="199"/>
      <c r="K32" s="190"/>
      <c r="L32" s="200"/>
      <c r="M32" s="190"/>
      <c r="N32" s="190"/>
      <c r="O32" s="195"/>
      <c r="P32" s="195"/>
      <c r="Q32" s="195"/>
      <c r="R32" s="67"/>
      <c r="S32" s="67"/>
      <c r="T32" s="67"/>
      <c r="U32" s="67"/>
      <c r="V32" s="67"/>
      <c r="W32" s="67"/>
      <c r="X32" s="67"/>
      <c r="Y32" s="67"/>
      <c r="Z32" s="67"/>
      <c r="AA32" s="67"/>
      <c r="AB32" s="67"/>
      <c r="AC32" s="67"/>
      <c r="AD32" s="67"/>
      <c r="AE32" s="67"/>
      <c r="AF32" s="67"/>
      <c r="AG32" s="67"/>
      <c r="AH32" s="67"/>
      <c r="AI32" s="67"/>
    </row>
    <row r="33" spans="1:53" s="64" customFormat="1" x14ac:dyDescent="0.2">
      <c r="A33" s="121"/>
      <c r="B33" s="137"/>
      <c r="C33" s="129" t="s">
        <v>52</v>
      </c>
      <c r="D33" s="129">
        <v>3</v>
      </c>
      <c r="E33" s="125"/>
      <c r="F33" s="125">
        <f>D33*E33</f>
        <v>0</v>
      </c>
      <c r="G33" s="198"/>
      <c r="H33" s="198"/>
      <c r="I33" s="190"/>
      <c r="J33" s="199"/>
      <c r="K33" s="190"/>
      <c r="L33" s="200"/>
      <c r="M33" s="190"/>
      <c r="N33" s="190"/>
      <c r="O33" s="195"/>
      <c r="P33" s="195"/>
      <c r="Q33" s="195"/>
      <c r="R33" s="67"/>
      <c r="S33" s="67"/>
      <c r="T33" s="67"/>
      <c r="U33" s="67"/>
      <c r="V33" s="67"/>
      <c r="W33" s="67"/>
      <c r="X33" s="67"/>
      <c r="Y33" s="67"/>
      <c r="Z33" s="67"/>
      <c r="AA33" s="67"/>
      <c r="AB33" s="67"/>
      <c r="AC33" s="67"/>
      <c r="AD33" s="67"/>
      <c r="AE33" s="67"/>
      <c r="AF33" s="67"/>
      <c r="AG33" s="67"/>
      <c r="AH33" s="67"/>
      <c r="AI33" s="67"/>
    </row>
    <row r="34" spans="1:53" s="64" customFormat="1" x14ac:dyDescent="0.2">
      <c r="A34" s="65"/>
      <c r="B34" s="137"/>
      <c r="C34" s="129"/>
      <c r="D34" s="129"/>
      <c r="E34" s="125"/>
      <c r="F34" s="125"/>
      <c r="G34" s="198"/>
      <c r="H34" s="198"/>
      <c r="I34" s="190"/>
      <c r="J34" s="199"/>
      <c r="K34" s="190"/>
      <c r="L34" s="200"/>
      <c r="M34" s="190"/>
      <c r="N34" s="190"/>
      <c r="O34" s="195"/>
      <c r="P34" s="195"/>
      <c r="Q34" s="195"/>
      <c r="R34" s="67"/>
      <c r="S34" s="67"/>
      <c r="T34" s="67"/>
      <c r="U34" s="67"/>
      <c r="V34" s="67"/>
      <c r="W34" s="67"/>
      <c r="X34" s="67"/>
      <c r="Y34" s="67"/>
      <c r="Z34" s="67"/>
      <c r="AA34" s="67"/>
      <c r="AB34" s="67"/>
      <c r="AC34" s="67"/>
      <c r="AD34" s="67"/>
      <c r="AE34" s="67"/>
      <c r="AF34" s="67"/>
      <c r="AG34" s="67"/>
      <c r="AH34" s="67"/>
      <c r="AI34" s="67"/>
    </row>
    <row r="35" spans="1:53" s="64" customFormat="1" x14ac:dyDescent="0.2">
      <c r="A35" s="43">
        <v>7</v>
      </c>
      <c r="B35" s="52" t="s">
        <v>172</v>
      </c>
      <c r="C35" s="124"/>
      <c r="D35" s="124"/>
      <c r="E35" s="125"/>
      <c r="F35" s="125"/>
      <c r="G35" s="198"/>
      <c r="H35" s="198"/>
      <c r="I35" s="190"/>
      <c r="J35" s="199"/>
      <c r="K35" s="190"/>
      <c r="L35" s="200"/>
      <c r="M35" s="190"/>
      <c r="N35" s="190"/>
      <c r="O35" s="195"/>
      <c r="P35" s="195"/>
      <c r="Q35" s="195"/>
      <c r="R35" s="67"/>
      <c r="S35" s="67"/>
      <c r="T35" s="67"/>
      <c r="U35" s="67"/>
      <c r="V35" s="67"/>
      <c r="W35" s="67"/>
      <c r="X35" s="67"/>
      <c r="Y35" s="67"/>
      <c r="Z35" s="67"/>
      <c r="AA35" s="67"/>
      <c r="AB35" s="67"/>
      <c r="AC35" s="67"/>
      <c r="AD35" s="67"/>
      <c r="AE35" s="67"/>
      <c r="AF35" s="67"/>
      <c r="AG35" s="67"/>
      <c r="AH35" s="67"/>
      <c r="AI35" s="67"/>
    </row>
    <row r="36" spans="1:53" s="64" customFormat="1" ht="51" x14ac:dyDescent="0.2">
      <c r="A36" s="65"/>
      <c r="B36" s="136" t="s">
        <v>246</v>
      </c>
      <c r="C36" s="124"/>
      <c r="D36" s="124"/>
      <c r="E36" s="125"/>
      <c r="F36" s="125"/>
      <c r="G36" s="198"/>
      <c r="H36" s="198"/>
      <c r="I36" s="190"/>
      <c r="J36" s="199"/>
      <c r="K36" s="190"/>
      <c r="L36" s="200"/>
      <c r="M36" s="190"/>
      <c r="N36" s="190"/>
      <c r="O36" s="190"/>
      <c r="P36" s="190"/>
      <c r="Q36" s="190"/>
      <c r="R36" s="55"/>
      <c r="S36" s="67"/>
      <c r="T36" s="67"/>
      <c r="U36" s="67"/>
      <c r="V36" s="67"/>
      <c r="W36" s="67"/>
      <c r="X36" s="67"/>
      <c r="Y36" s="67"/>
      <c r="Z36" s="67"/>
      <c r="AA36" s="67"/>
      <c r="AB36" s="67"/>
      <c r="AC36" s="67"/>
      <c r="AD36" s="67"/>
      <c r="AE36" s="67"/>
      <c r="AF36" s="67"/>
      <c r="AG36" s="67"/>
      <c r="AH36" s="67"/>
      <c r="AI36" s="67"/>
    </row>
    <row r="37" spans="1:53" s="64" customFormat="1" x14ac:dyDescent="0.2">
      <c r="A37" s="121"/>
      <c r="B37" s="137"/>
      <c r="C37" s="129" t="s">
        <v>52</v>
      </c>
      <c r="D37" s="129">
        <v>1</v>
      </c>
      <c r="E37" s="125"/>
      <c r="F37" s="125">
        <f>D37*E37</f>
        <v>0</v>
      </c>
      <c r="G37" s="198"/>
      <c r="H37" s="198"/>
      <c r="I37" s="190"/>
      <c r="J37" s="199"/>
      <c r="K37" s="190"/>
      <c r="L37" s="200"/>
      <c r="M37" s="190"/>
      <c r="N37" s="190"/>
      <c r="O37" s="190"/>
      <c r="P37" s="190"/>
      <c r="Q37" s="190"/>
      <c r="R37" s="55"/>
      <c r="S37" s="67"/>
      <c r="T37" s="67"/>
      <c r="U37" s="67"/>
      <c r="V37" s="67"/>
      <c r="W37" s="67"/>
      <c r="X37" s="67"/>
      <c r="Y37" s="67"/>
      <c r="Z37" s="67"/>
      <c r="AA37" s="67"/>
      <c r="AB37" s="67"/>
      <c r="AC37" s="67"/>
      <c r="AD37" s="67"/>
      <c r="AE37" s="67"/>
      <c r="AF37" s="67"/>
      <c r="AG37" s="67"/>
      <c r="AH37" s="67"/>
      <c r="AI37" s="67"/>
    </row>
    <row r="38" spans="1:53" s="64" customFormat="1" x14ac:dyDescent="0.2">
      <c r="A38" s="65"/>
      <c r="B38" s="137"/>
      <c r="C38" s="129"/>
      <c r="D38" s="129"/>
      <c r="E38" s="125"/>
      <c r="F38" s="125"/>
      <c r="G38" s="198"/>
      <c r="H38" s="198"/>
      <c r="I38" s="190"/>
      <c r="J38" s="199"/>
      <c r="K38" s="190"/>
      <c r="L38" s="200"/>
      <c r="M38" s="190"/>
      <c r="N38" s="190"/>
      <c r="O38" s="190"/>
      <c r="P38" s="190"/>
      <c r="Q38" s="190"/>
      <c r="R38" s="55"/>
      <c r="S38" s="67"/>
      <c r="T38" s="67"/>
      <c r="U38" s="67"/>
      <c r="V38" s="67"/>
      <c r="W38" s="67"/>
      <c r="X38" s="67"/>
      <c r="Y38" s="67"/>
      <c r="Z38" s="67"/>
      <c r="AA38" s="67"/>
      <c r="AB38" s="67"/>
      <c r="AC38" s="67"/>
      <c r="AD38" s="67"/>
      <c r="AE38" s="67"/>
      <c r="AF38" s="67"/>
      <c r="AG38" s="67"/>
      <c r="AH38" s="67"/>
      <c r="AI38" s="67"/>
    </row>
    <row r="39" spans="1:53" s="131" customFormat="1" x14ac:dyDescent="0.2">
      <c r="A39" s="45">
        <v>8</v>
      </c>
      <c r="B39" s="152" t="s">
        <v>173</v>
      </c>
      <c r="C39" s="403"/>
      <c r="D39" s="159"/>
      <c r="E39" s="146"/>
      <c r="F39" s="404"/>
      <c r="G39" s="405"/>
      <c r="H39" s="166"/>
      <c r="I39" s="166"/>
      <c r="J39" s="166"/>
      <c r="K39" s="166"/>
      <c r="L39" s="166"/>
      <c r="M39" s="166"/>
      <c r="N39" s="166"/>
      <c r="O39" s="166"/>
      <c r="P39" s="166"/>
      <c r="Q39" s="175"/>
      <c r="R39" s="228"/>
      <c r="S39" s="113"/>
      <c r="T39" s="113"/>
      <c r="U39" s="117"/>
      <c r="V39" s="117"/>
      <c r="W39" s="117"/>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row>
    <row r="40" spans="1:53" s="131" customFormat="1" ht="25.5" x14ac:dyDescent="0.2">
      <c r="A40" s="45"/>
      <c r="B40" s="151" t="s">
        <v>370</v>
      </c>
      <c r="C40" s="159"/>
      <c r="D40" s="159"/>
      <c r="E40" s="146"/>
      <c r="F40" s="404"/>
      <c r="G40" s="405"/>
      <c r="H40" s="166"/>
      <c r="I40" s="406"/>
      <c r="J40" s="406"/>
      <c r="K40" s="406"/>
      <c r="L40" s="166"/>
      <c r="M40" s="406"/>
      <c r="N40" s="406"/>
      <c r="O40" s="166"/>
      <c r="P40" s="166"/>
      <c r="Q40" s="175"/>
      <c r="R40" s="228"/>
      <c r="S40" s="113"/>
      <c r="T40" s="113"/>
      <c r="U40" s="117"/>
      <c r="V40" s="117"/>
      <c r="W40" s="117"/>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row>
    <row r="41" spans="1:53" s="131" customFormat="1" x14ac:dyDescent="0.2">
      <c r="A41" s="45" t="s">
        <v>27</v>
      </c>
      <c r="B41" s="407" t="s">
        <v>174</v>
      </c>
      <c r="C41" s="159" t="s">
        <v>52</v>
      </c>
      <c r="D41" s="159">
        <v>1</v>
      </c>
      <c r="E41" s="133"/>
      <c r="F41" s="116">
        <f>D41*E41</f>
        <v>0</v>
      </c>
      <c r="G41" s="116"/>
      <c r="H41" s="166"/>
      <c r="I41" s="409"/>
      <c r="J41" s="409"/>
      <c r="K41" s="409"/>
      <c r="L41" s="409"/>
      <c r="M41" s="409"/>
      <c r="N41" s="409"/>
      <c r="O41" s="409"/>
      <c r="P41" s="410"/>
      <c r="Q41" s="228"/>
      <c r="R41" s="228"/>
      <c r="S41" s="113"/>
      <c r="T41" s="113"/>
      <c r="U41" s="117"/>
      <c r="V41" s="117"/>
      <c r="W41" s="117"/>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row>
    <row r="42" spans="1:53" s="555" customFormat="1" x14ac:dyDescent="0.2">
      <c r="A42" s="548" t="s">
        <v>28</v>
      </c>
      <c r="B42" s="559" t="s">
        <v>319</v>
      </c>
      <c r="C42" s="563" t="s">
        <v>52</v>
      </c>
      <c r="D42" s="563">
        <v>1</v>
      </c>
      <c r="E42" s="566"/>
      <c r="F42" s="557">
        <f>D42*E42</f>
        <v>0</v>
      </c>
      <c r="G42" s="557"/>
      <c r="H42" s="552"/>
      <c r="I42" s="409"/>
      <c r="J42" s="409"/>
      <c r="K42" s="409"/>
      <c r="L42" s="409"/>
      <c r="M42" s="409"/>
      <c r="N42" s="409"/>
      <c r="O42" s="409"/>
      <c r="P42" s="410"/>
      <c r="Q42" s="554"/>
      <c r="R42" s="554"/>
      <c r="S42" s="553"/>
      <c r="T42" s="553"/>
      <c r="U42" s="556"/>
      <c r="V42" s="556"/>
      <c r="W42" s="556"/>
      <c r="X42" s="553"/>
      <c r="Y42" s="553"/>
      <c r="Z42" s="553"/>
      <c r="AA42" s="553"/>
      <c r="AB42" s="553"/>
      <c r="AC42" s="553"/>
      <c r="AD42" s="553"/>
      <c r="AE42" s="553"/>
      <c r="AF42" s="553"/>
      <c r="AG42" s="553"/>
      <c r="AH42" s="553"/>
      <c r="AI42" s="553"/>
      <c r="AJ42" s="553"/>
      <c r="AK42" s="553"/>
      <c r="AL42" s="553"/>
      <c r="AM42" s="553"/>
      <c r="AN42" s="553"/>
      <c r="AO42" s="553"/>
      <c r="AP42" s="553"/>
      <c r="AQ42" s="553"/>
      <c r="AR42" s="553"/>
      <c r="AS42" s="553"/>
      <c r="AT42" s="553"/>
      <c r="AU42" s="553"/>
      <c r="AV42" s="553"/>
      <c r="AW42" s="553"/>
      <c r="AX42" s="553"/>
      <c r="AY42" s="553"/>
      <c r="AZ42" s="553"/>
      <c r="BA42" s="553"/>
    </row>
    <row r="43" spans="1:53" s="131" customFormat="1" x14ac:dyDescent="0.2">
      <c r="A43" s="45" t="s">
        <v>29</v>
      </c>
      <c r="B43" s="407" t="s">
        <v>175</v>
      </c>
      <c r="C43" s="159" t="s">
        <v>52</v>
      </c>
      <c r="D43" s="159">
        <v>3</v>
      </c>
      <c r="E43" s="133"/>
      <c r="F43" s="116">
        <f>D43*E43</f>
        <v>0</v>
      </c>
      <c r="G43" s="116"/>
      <c r="H43" s="166"/>
      <c r="I43" s="409"/>
      <c r="J43" s="409"/>
      <c r="K43" s="409"/>
      <c r="L43" s="409"/>
      <c r="M43" s="409"/>
      <c r="N43" s="409"/>
      <c r="O43" s="409"/>
      <c r="P43" s="410"/>
      <c r="Q43" s="228"/>
      <c r="R43" s="228"/>
      <c r="S43" s="113"/>
      <c r="T43" s="113"/>
      <c r="U43" s="117"/>
      <c r="V43" s="117"/>
      <c r="W43" s="117"/>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row>
    <row r="44" spans="1:53" s="555" customFormat="1" x14ac:dyDescent="0.2">
      <c r="A44" s="548" t="s">
        <v>318</v>
      </c>
      <c r="B44" s="559" t="s">
        <v>317</v>
      </c>
      <c r="C44" s="563" t="s">
        <v>52</v>
      </c>
      <c r="D44" s="563">
        <v>1</v>
      </c>
      <c r="E44" s="566"/>
      <c r="F44" s="557">
        <f>D44*E44</f>
        <v>0</v>
      </c>
      <c r="G44" s="557"/>
      <c r="H44" s="552"/>
      <c r="I44" s="409"/>
      <c r="J44" s="409"/>
      <c r="K44" s="409"/>
      <c r="L44" s="409"/>
      <c r="M44" s="409"/>
      <c r="N44" s="409"/>
      <c r="O44" s="409"/>
      <c r="P44" s="410"/>
      <c r="Q44" s="554"/>
      <c r="R44" s="554"/>
      <c r="S44" s="553"/>
      <c r="T44" s="553"/>
      <c r="U44" s="556"/>
      <c r="V44" s="556"/>
      <c r="W44" s="556"/>
      <c r="X44" s="553"/>
      <c r="Y44" s="553"/>
      <c r="Z44" s="553"/>
      <c r="AA44" s="553"/>
      <c r="AB44" s="553"/>
      <c r="AC44" s="553"/>
      <c r="AD44" s="553"/>
      <c r="AE44" s="553"/>
      <c r="AF44" s="553"/>
      <c r="AG44" s="553"/>
      <c r="AH44" s="553"/>
      <c r="AI44" s="553"/>
      <c r="AJ44" s="553"/>
      <c r="AK44" s="553"/>
      <c r="AL44" s="553"/>
      <c r="AM44" s="553"/>
      <c r="AN44" s="553"/>
      <c r="AO44" s="553"/>
      <c r="AP44" s="553"/>
      <c r="AQ44" s="553"/>
      <c r="AR44" s="553"/>
      <c r="AS44" s="553"/>
      <c r="AT44" s="553"/>
      <c r="AU44" s="553"/>
      <c r="AV44" s="553"/>
      <c r="AW44" s="553"/>
      <c r="AX44" s="553"/>
      <c r="AY44" s="553"/>
      <c r="AZ44" s="553"/>
      <c r="BA44" s="553"/>
    </row>
    <row r="45" spans="1:53" s="131" customFormat="1" x14ac:dyDescent="0.2">
      <c r="A45" s="45"/>
      <c r="B45" s="151"/>
      <c r="C45" s="159"/>
      <c r="D45" s="159"/>
      <c r="E45" s="146"/>
      <c r="F45" s="404"/>
      <c r="G45" s="116"/>
      <c r="H45" s="166"/>
      <c r="I45" s="166"/>
      <c r="J45" s="166"/>
      <c r="K45" s="166"/>
      <c r="L45" s="166"/>
      <c r="M45" s="166"/>
      <c r="N45" s="166"/>
      <c r="O45" s="166"/>
      <c r="P45" s="166"/>
      <c r="Q45" s="101"/>
      <c r="R45" s="101"/>
      <c r="S45" s="228"/>
      <c r="T45" s="332"/>
      <c r="U45" s="408"/>
      <c r="V45" s="117"/>
      <c r="W45" s="117"/>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row>
    <row r="46" spans="1:53" s="66" customFormat="1" x14ac:dyDescent="0.2">
      <c r="A46" s="61">
        <v>9</v>
      </c>
      <c r="B46" s="138" t="s">
        <v>136</v>
      </c>
      <c r="C46" s="110"/>
      <c r="D46" s="117"/>
      <c r="E46" s="111"/>
      <c r="F46" s="120"/>
      <c r="G46" s="190"/>
      <c r="H46" s="190"/>
      <c r="I46" s="190"/>
      <c r="J46" s="190"/>
      <c r="K46" s="190"/>
      <c r="L46" s="190"/>
      <c r="M46" s="190"/>
      <c r="N46" s="190"/>
      <c r="O46" s="190"/>
      <c r="P46" s="190"/>
      <c r="Q46" s="190"/>
      <c r="R46" s="55"/>
      <c r="S46" s="67"/>
      <c r="T46" s="67"/>
      <c r="U46" s="67"/>
      <c r="V46" s="67"/>
      <c r="W46" s="67"/>
      <c r="X46" s="67"/>
      <c r="Y46" s="67"/>
      <c r="Z46" s="67"/>
      <c r="AA46" s="67"/>
      <c r="AB46" s="67"/>
      <c r="AC46" s="67"/>
      <c r="AD46" s="67"/>
      <c r="AE46" s="67"/>
      <c r="AF46" s="67"/>
      <c r="AG46" s="67"/>
      <c r="AH46" s="67"/>
      <c r="AI46" s="67"/>
    </row>
    <row r="47" spans="1:53" s="66" customFormat="1" ht="51" x14ac:dyDescent="0.2">
      <c r="A47" s="61"/>
      <c r="B47" s="119" t="s">
        <v>247</v>
      </c>
      <c r="C47" s="110"/>
      <c r="D47" s="117"/>
      <c r="E47" s="111"/>
      <c r="F47" s="120"/>
      <c r="G47" s="190"/>
      <c r="H47" s="190"/>
      <c r="I47" s="190"/>
      <c r="J47" s="190"/>
      <c r="K47" s="190"/>
      <c r="L47" s="190"/>
      <c r="M47" s="190"/>
      <c r="N47" s="190"/>
      <c r="O47" s="190"/>
      <c r="P47" s="190"/>
      <c r="Q47" s="190"/>
      <c r="R47" s="55"/>
      <c r="S47" s="67"/>
      <c r="T47" s="67"/>
      <c r="U47" s="67"/>
      <c r="V47" s="67"/>
      <c r="W47" s="67"/>
      <c r="X47" s="67"/>
      <c r="Y47" s="67"/>
      <c r="Z47" s="67"/>
      <c r="AA47" s="67"/>
      <c r="AB47" s="67"/>
      <c r="AC47" s="67"/>
      <c r="AD47" s="67"/>
      <c r="AE47" s="67"/>
      <c r="AF47" s="67"/>
      <c r="AG47" s="67"/>
      <c r="AH47" s="67"/>
      <c r="AI47" s="67"/>
    </row>
    <row r="48" spans="1:53" s="66" customFormat="1" ht="25.5" x14ac:dyDescent="0.2">
      <c r="A48" s="61"/>
      <c r="B48" s="119" t="s">
        <v>108</v>
      </c>
      <c r="C48" s="110"/>
      <c r="D48" s="117"/>
      <c r="E48" s="111"/>
      <c r="F48" s="120"/>
      <c r="G48" s="190"/>
      <c r="H48" s="190"/>
      <c r="I48" s="190"/>
      <c r="J48" s="190"/>
      <c r="K48" s="190"/>
      <c r="L48" s="190"/>
      <c r="M48" s="190"/>
      <c r="N48" s="190"/>
      <c r="O48" s="195"/>
      <c r="P48" s="195"/>
      <c r="Q48" s="195"/>
      <c r="R48" s="67"/>
      <c r="S48" s="67"/>
      <c r="T48" s="67"/>
      <c r="U48" s="67"/>
      <c r="V48" s="67"/>
      <c r="W48" s="67"/>
      <c r="X48" s="67"/>
      <c r="Y48" s="67"/>
      <c r="Z48" s="67"/>
      <c r="AA48" s="67"/>
      <c r="AB48" s="67"/>
      <c r="AC48" s="67"/>
      <c r="AD48" s="67"/>
      <c r="AE48" s="67"/>
      <c r="AF48" s="67"/>
      <c r="AG48" s="67"/>
      <c r="AH48" s="67"/>
      <c r="AI48" s="67"/>
    </row>
    <row r="49" spans="1:35" s="66" customFormat="1" x14ac:dyDescent="0.2">
      <c r="A49" s="109" t="s">
        <v>27</v>
      </c>
      <c r="B49" s="422" t="s">
        <v>177</v>
      </c>
      <c r="C49" s="110" t="s">
        <v>61</v>
      </c>
      <c r="D49" s="120">
        <v>210</v>
      </c>
      <c r="E49" s="117"/>
      <c r="F49" s="111">
        <f>D49*E49</f>
        <v>0</v>
      </c>
      <c r="G49" s="190"/>
      <c r="H49" s="496" t="s">
        <v>248</v>
      </c>
      <c r="I49" s="190">
        <v>207</v>
      </c>
      <c r="J49" s="190">
        <f>I49*0.01</f>
        <v>2.0699999999999998</v>
      </c>
      <c r="K49" s="190">
        <f>I49+J49</f>
        <v>209.07</v>
      </c>
      <c r="L49" s="190"/>
      <c r="M49" s="190"/>
      <c r="N49" s="190"/>
      <c r="O49" s="195"/>
      <c r="P49" s="195"/>
      <c r="Q49" s="195"/>
      <c r="R49" s="67"/>
      <c r="S49" s="67"/>
      <c r="T49" s="67"/>
      <c r="U49" s="67"/>
      <c r="V49" s="67"/>
      <c r="W49" s="67"/>
      <c r="X49" s="67"/>
      <c r="Y49" s="67"/>
      <c r="Z49" s="67"/>
      <c r="AA49" s="67"/>
      <c r="AB49" s="67"/>
      <c r="AC49" s="67"/>
      <c r="AD49" s="67"/>
      <c r="AE49" s="67"/>
      <c r="AF49" s="67"/>
      <c r="AG49" s="67"/>
      <c r="AH49" s="67"/>
      <c r="AI49" s="67"/>
    </row>
    <row r="50" spans="1:35" s="66" customFormat="1" x14ac:dyDescent="0.2">
      <c r="A50" s="417" t="s">
        <v>28</v>
      </c>
      <c r="B50" s="420" t="s">
        <v>176</v>
      </c>
      <c r="C50" s="418" t="s">
        <v>52</v>
      </c>
      <c r="D50" s="421">
        <v>3</v>
      </c>
      <c r="E50" s="419"/>
      <c r="F50" s="111">
        <f>D50*E50</f>
        <v>0</v>
      </c>
      <c r="G50" s="190"/>
      <c r="H50" s="190"/>
      <c r="I50" s="190"/>
      <c r="J50" s="496"/>
      <c r="K50" s="190"/>
      <c r="L50" s="190"/>
      <c r="M50" s="190"/>
      <c r="N50" s="190"/>
      <c r="O50" s="195"/>
      <c r="P50" s="195"/>
      <c r="Q50" s="195"/>
      <c r="R50" s="67"/>
      <c r="S50" s="67"/>
      <c r="T50" s="67"/>
      <c r="U50" s="67"/>
      <c r="V50" s="67"/>
      <c r="W50" s="67"/>
      <c r="X50" s="67"/>
      <c r="Y50" s="67"/>
      <c r="Z50" s="67"/>
      <c r="AA50" s="67"/>
      <c r="AB50" s="67"/>
      <c r="AC50" s="67"/>
      <c r="AD50" s="67"/>
      <c r="AE50" s="67"/>
      <c r="AF50" s="67"/>
      <c r="AG50" s="67"/>
      <c r="AH50" s="67"/>
      <c r="AI50" s="67"/>
    </row>
    <row r="51" spans="1:35" s="66" customFormat="1" x14ac:dyDescent="0.2">
      <c r="A51" s="61"/>
      <c r="C51" s="130"/>
      <c r="D51" s="113"/>
      <c r="E51" s="131"/>
      <c r="F51" s="120"/>
      <c r="G51" s="198"/>
      <c r="H51" s="198"/>
      <c r="I51" s="190"/>
      <c r="J51" s="190"/>
      <c r="K51" s="190"/>
      <c r="L51" s="190"/>
      <c r="M51" s="190"/>
      <c r="N51" s="190"/>
      <c r="O51" s="195"/>
      <c r="P51" s="195"/>
      <c r="Q51" s="195"/>
      <c r="R51" s="67"/>
      <c r="S51" s="67"/>
      <c r="T51" s="67"/>
      <c r="U51" s="67"/>
      <c r="V51" s="67"/>
      <c r="W51" s="67"/>
      <c r="X51" s="67"/>
      <c r="Y51" s="67"/>
      <c r="Z51" s="67"/>
      <c r="AA51" s="67"/>
      <c r="AB51" s="67"/>
      <c r="AC51" s="67"/>
      <c r="AD51" s="67"/>
      <c r="AE51" s="67"/>
      <c r="AF51" s="67"/>
      <c r="AG51" s="67"/>
      <c r="AH51" s="67"/>
      <c r="AI51" s="67"/>
    </row>
    <row r="52" spans="1:35" s="66" customFormat="1" x14ac:dyDescent="0.2">
      <c r="A52" s="61">
        <v>10</v>
      </c>
      <c r="B52" s="138" t="s">
        <v>322</v>
      </c>
      <c r="C52" s="110"/>
      <c r="D52" s="117"/>
      <c r="E52" s="111"/>
      <c r="F52" s="120"/>
      <c r="G52" s="190"/>
      <c r="H52" s="190"/>
      <c r="I52" s="190"/>
      <c r="J52" s="190"/>
      <c r="K52" s="190"/>
      <c r="L52" s="190"/>
      <c r="M52" s="190"/>
      <c r="N52" s="190"/>
      <c r="O52" s="195"/>
      <c r="P52" s="195"/>
      <c r="Q52" s="195"/>
      <c r="R52" s="67"/>
      <c r="S52" s="67"/>
      <c r="T52" s="67"/>
      <c r="U52" s="67"/>
      <c r="V52" s="67"/>
      <c r="W52" s="67"/>
      <c r="X52" s="67"/>
      <c r="Y52" s="67"/>
      <c r="Z52" s="67"/>
      <c r="AA52" s="67"/>
      <c r="AB52" s="67"/>
      <c r="AC52" s="67"/>
      <c r="AD52" s="67"/>
      <c r="AE52" s="67"/>
      <c r="AF52" s="67"/>
      <c r="AG52" s="67"/>
      <c r="AH52" s="67"/>
      <c r="AI52" s="67"/>
    </row>
    <row r="53" spans="1:35" s="66" customFormat="1" ht="25.5" x14ac:dyDescent="0.2">
      <c r="A53" s="61"/>
      <c r="B53" s="119" t="s">
        <v>321</v>
      </c>
      <c r="C53" s="110"/>
      <c r="D53" s="117"/>
      <c r="E53" s="111"/>
      <c r="F53" s="120"/>
      <c r="G53" s="190"/>
      <c r="H53" s="190"/>
      <c r="I53" s="190"/>
      <c r="J53" s="190"/>
      <c r="K53" s="190"/>
      <c r="L53" s="190"/>
      <c r="M53" s="190"/>
      <c r="N53" s="190"/>
      <c r="O53" s="195"/>
      <c r="P53" s="195"/>
      <c r="Q53" s="195"/>
      <c r="R53" s="67"/>
      <c r="S53" s="67"/>
      <c r="T53" s="67"/>
      <c r="U53" s="67"/>
      <c r="V53" s="67"/>
      <c r="W53" s="67"/>
      <c r="X53" s="67"/>
      <c r="Y53" s="67"/>
      <c r="Z53" s="67"/>
      <c r="AA53" s="67"/>
      <c r="AB53" s="67"/>
      <c r="AC53" s="67"/>
      <c r="AD53" s="67"/>
      <c r="AE53" s="67"/>
      <c r="AF53" s="67"/>
      <c r="AG53" s="67"/>
      <c r="AH53" s="67"/>
      <c r="AI53" s="67"/>
    </row>
    <row r="54" spans="1:35" s="66" customFormat="1" x14ac:dyDescent="0.2">
      <c r="A54" s="109" t="s">
        <v>27</v>
      </c>
      <c r="B54" s="119" t="s">
        <v>137</v>
      </c>
      <c r="C54" s="110" t="s">
        <v>61</v>
      </c>
      <c r="D54" s="120">
        <v>23</v>
      </c>
      <c r="E54" s="117"/>
      <c r="F54" s="111">
        <f>D54*E54</f>
        <v>0</v>
      </c>
      <c r="G54" s="190"/>
      <c r="H54" s="496"/>
      <c r="I54" s="190"/>
      <c r="J54" s="190"/>
      <c r="K54" s="190"/>
      <c r="L54" s="190"/>
      <c r="M54" s="190"/>
      <c r="N54" s="190"/>
      <c r="O54" s="195"/>
      <c r="P54" s="195"/>
      <c r="Q54" s="195"/>
      <c r="R54" s="67"/>
      <c r="S54" s="67"/>
      <c r="T54" s="67"/>
      <c r="U54" s="67"/>
      <c r="V54" s="67"/>
      <c r="W54" s="67"/>
      <c r="X54" s="67"/>
      <c r="Y54" s="67"/>
      <c r="Z54" s="67"/>
      <c r="AA54" s="67"/>
      <c r="AB54" s="67"/>
      <c r="AC54" s="67"/>
      <c r="AD54" s="67"/>
      <c r="AE54" s="67"/>
      <c r="AF54" s="67"/>
      <c r="AG54" s="67"/>
      <c r="AH54" s="67"/>
      <c r="AI54" s="67"/>
    </row>
    <row r="55" spans="1:35" s="66" customFormat="1" x14ac:dyDescent="0.2">
      <c r="A55" s="109" t="s">
        <v>28</v>
      </c>
      <c r="B55" s="119" t="s">
        <v>121</v>
      </c>
      <c r="C55" s="110" t="s">
        <v>61</v>
      </c>
      <c r="D55" s="120">
        <v>14</v>
      </c>
      <c r="E55" s="117"/>
      <c r="F55" s="111">
        <f>D55*E55</f>
        <v>0</v>
      </c>
      <c r="G55" s="190"/>
      <c r="H55" s="496"/>
      <c r="I55" s="190"/>
      <c r="J55" s="190"/>
      <c r="K55" s="190"/>
      <c r="L55" s="190"/>
      <c r="M55" s="190"/>
      <c r="N55" s="190"/>
      <c r="O55" s="195"/>
      <c r="P55" s="195"/>
      <c r="Q55" s="195"/>
      <c r="R55" s="67"/>
      <c r="S55" s="67"/>
      <c r="T55" s="67"/>
      <c r="U55" s="67"/>
      <c r="V55" s="67"/>
      <c r="W55" s="67"/>
      <c r="X55" s="67"/>
      <c r="Y55" s="67"/>
      <c r="Z55" s="67"/>
      <c r="AA55" s="67"/>
      <c r="AB55" s="67"/>
      <c r="AC55" s="67"/>
      <c r="AD55" s="67"/>
      <c r="AE55" s="67"/>
      <c r="AF55" s="67"/>
      <c r="AG55" s="67"/>
      <c r="AH55" s="67"/>
      <c r="AI55" s="67"/>
    </row>
    <row r="56" spans="1:35" s="66" customFormat="1" x14ac:dyDescent="0.2">
      <c r="A56" s="109" t="s">
        <v>29</v>
      </c>
      <c r="B56" s="119" t="s">
        <v>138</v>
      </c>
      <c r="C56" s="110" t="s">
        <v>61</v>
      </c>
      <c r="D56" s="120">
        <v>8</v>
      </c>
      <c r="E56" s="117"/>
      <c r="F56" s="111">
        <f>D56*E56</f>
        <v>0</v>
      </c>
      <c r="G56" s="190"/>
      <c r="H56" s="496"/>
      <c r="I56" s="190"/>
      <c r="J56" s="190"/>
      <c r="K56" s="190"/>
      <c r="L56" s="190"/>
      <c r="M56" s="190"/>
      <c r="N56" s="190"/>
      <c r="O56" s="195"/>
      <c r="P56" s="195"/>
      <c r="Q56" s="195"/>
      <c r="R56" s="67"/>
      <c r="S56" s="67"/>
      <c r="T56" s="67"/>
      <c r="U56" s="67"/>
      <c r="V56" s="67"/>
      <c r="W56" s="67"/>
      <c r="X56" s="67"/>
      <c r="Y56" s="67"/>
      <c r="Z56" s="67"/>
      <c r="AA56" s="67"/>
      <c r="AB56" s="67"/>
      <c r="AC56" s="67"/>
      <c r="AD56" s="67"/>
      <c r="AE56" s="67"/>
      <c r="AF56" s="67"/>
      <c r="AG56" s="67"/>
      <c r="AH56" s="67"/>
      <c r="AI56" s="67"/>
    </row>
    <row r="57" spans="1:35" s="66" customFormat="1" x14ac:dyDescent="0.2">
      <c r="A57" s="61"/>
      <c r="C57" s="130"/>
      <c r="D57" s="113"/>
      <c r="E57" s="131"/>
      <c r="F57" s="120"/>
      <c r="G57" s="198"/>
      <c r="H57" s="198"/>
      <c r="I57" s="190"/>
      <c r="J57" s="190"/>
      <c r="K57" s="190"/>
      <c r="L57" s="190"/>
      <c r="M57" s="190"/>
      <c r="N57" s="190"/>
      <c r="O57" s="195"/>
      <c r="P57" s="195"/>
      <c r="Q57" s="195"/>
      <c r="R57" s="67"/>
      <c r="S57" s="67"/>
      <c r="T57" s="67"/>
      <c r="U57" s="67"/>
      <c r="V57" s="67"/>
      <c r="W57" s="67"/>
      <c r="X57" s="67"/>
      <c r="Y57" s="67"/>
      <c r="Z57" s="67"/>
      <c r="AA57" s="67"/>
      <c r="AB57" s="67"/>
      <c r="AC57" s="67"/>
      <c r="AD57" s="67"/>
      <c r="AE57" s="67"/>
      <c r="AF57" s="67"/>
      <c r="AG57" s="67"/>
      <c r="AH57" s="67"/>
      <c r="AI57" s="67"/>
    </row>
    <row r="58" spans="1:35" s="66" customFormat="1" x14ac:dyDescent="0.2">
      <c r="A58" s="61">
        <v>11</v>
      </c>
      <c r="B58" s="138" t="s">
        <v>140</v>
      </c>
      <c r="C58" s="110"/>
      <c r="D58" s="117"/>
      <c r="E58" s="111"/>
      <c r="F58" s="120"/>
      <c r="G58" s="190"/>
      <c r="H58" s="190"/>
      <c r="I58" s="190"/>
      <c r="J58" s="190"/>
      <c r="K58" s="190"/>
      <c r="L58" s="190"/>
      <c r="M58" s="190"/>
      <c r="N58" s="190"/>
      <c r="O58" s="195"/>
      <c r="P58" s="195"/>
      <c r="Q58" s="195"/>
      <c r="R58" s="67"/>
      <c r="S58" s="67"/>
      <c r="T58" s="67"/>
      <c r="U58" s="67"/>
      <c r="V58" s="67"/>
      <c r="W58" s="67"/>
      <c r="X58" s="67"/>
      <c r="Y58" s="67"/>
      <c r="Z58" s="67"/>
      <c r="AA58" s="67"/>
      <c r="AB58" s="67"/>
      <c r="AC58" s="67"/>
      <c r="AD58" s="67"/>
      <c r="AE58" s="67"/>
      <c r="AF58" s="67"/>
      <c r="AG58" s="67"/>
      <c r="AH58" s="67"/>
      <c r="AI58" s="67"/>
    </row>
    <row r="59" spans="1:35" s="66" customFormat="1" ht="63.75" x14ac:dyDescent="0.2">
      <c r="A59" s="61"/>
      <c r="B59" s="119" t="s">
        <v>315</v>
      </c>
      <c r="C59" s="110"/>
      <c r="D59" s="117"/>
      <c r="E59" s="111"/>
      <c r="F59" s="120"/>
      <c r="G59" s="190"/>
      <c r="H59" s="190"/>
      <c r="I59" s="127"/>
      <c r="J59" s="190"/>
      <c r="K59" s="190"/>
      <c r="L59" s="190"/>
      <c r="M59" s="190"/>
      <c r="N59" s="190"/>
      <c r="O59" s="195"/>
      <c r="P59" s="195"/>
      <c r="Q59" s="195"/>
      <c r="R59" s="67"/>
      <c r="S59" s="67"/>
      <c r="T59" s="67"/>
      <c r="U59" s="67"/>
      <c r="V59" s="67"/>
      <c r="W59" s="67"/>
      <c r="X59" s="67"/>
      <c r="Y59" s="67"/>
      <c r="Z59" s="67"/>
      <c r="AA59" s="67"/>
      <c r="AB59" s="67"/>
      <c r="AC59" s="67"/>
      <c r="AD59" s="67"/>
      <c r="AE59" s="67"/>
      <c r="AF59" s="67"/>
      <c r="AG59" s="67"/>
      <c r="AH59" s="67"/>
      <c r="AI59" s="67"/>
    </row>
    <row r="60" spans="1:35" s="66" customFormat="1" x14ac:dyDescent="0.2">
      <c r="A60" s="109" t="s">
        <v>27</v>
      </c>
      <c r="B60" s="119" t="s">
        <v>148</v>
      </c>
      <c r="C60" s="110" t="s">
        <v>61</v>
      </c>
      <c r="D60" s="120">
        <v>18</v>
      </c>
      <c r="E60" s="117"/>
      <c r="F60" s="111">
        <f>D60*E60</f>
        <v>0</v>
      </c>
      <c r="G60" s="496" t="s">
        <v>248</v>
      </c>
      <c r="H60" s="453">
        <v>16</v>
      </c>
      <c r="I60" s="190"/>
      <c r="J60" s="345"/>
      <c r="K60" s="190"/>
      <c r="L60" s="190"/>
      <c r="M60" s="190"/>
      <c r="N60" s="190"/>
      <c r="O60" s="564"/>
      <c r="P60" s="195"/>
      <c r="Q60" s="195"/>
      <c r="R60" s="67"/>
      <c r="S60" s="67"/>
      <c r="T60" s="67"/>
      <c r="U60" s="67"/>
      <c r="V60" s="67"/>
      <c r="W60" s="67"/>
      <c r="X60" s="67"/>
      <c r="Y60" s="67"/>
      <c r="Z60" s="67"/>
      <c r="AA60" s="67"/>
      <c r="AB60" s="67"/>
      <c r="AC60" s="67"/>
      <c r="AD60" s="67"/>
      <c r="AE60" s="67"/>
      <c r="AF60" s="67"/>
      <c r="AG60" s="67"/>
      <c r="AH60" s="67"/>
      <c r="AI60" s="67"/>
    </row>
    <row r="61" spans="1:35" s="66" customFormat="1" x14ac:dyDescent="0.2">
      <c r="A61" s="109" t="s">
        <v>28</v>
      </c>
      <c r="B61" s="119" t="s">
        <v>149</v>
      </c>
      <c r="C61" s="110" t="s">
        <v>61</v>
      </c>
      <c r="D61" s="120">
        <v>160</v>
      </c>
      <c r="E61" s="117"/>
      <c r="F61" s="111">
        <f>D61*E61</f>
        <v>0</v>
      </c>
      <c r="G61" s="496" t="s">
        <v>248</v>
      </c>
      <c r="H61" s="453">
        <v>158</v>
      </c>
      <c r="I61" s="190"/>
      <c r="J61" s="345"/>
      <c r="K61" s="190"/>
      <c r="L61" s="190"/>
      <c r="M61" s="190"/>
      <c r="N61" s="190"/>
      <c r="O61" s="564"/>
      <c r="P61" s="195"/>
      <c r="Q61" s="195"/>
      <c r="R61" s="67"/>
      <c r="S61" s="67"/>
      <c r="T61" s="67"/>
      <c r="U61" s="67"/>
      <c r="V61" s="67"/>
      <c r="W61" s="67"/>
      <c r="X61" s="67"/>
      <c r="Y61" s="67"/>
      <c r="Z61" s="67"/>
      <c r="AA61" s="67"/>
      <c r="AB61" s="67"/>
      <c r="AC61" s="67"/>
      <c r="AD61" s="67"/>
      <c r="AE61" s="67"/>
      <c r="AF61" s="67"/>
      <c r="AG61" s="67"/>
      <c r="AH61" s="67"/>
      <c r="AI61" s="67"/>
    </row>
    <row r="62" spans="1:35" s="66" customFormat="1" x14ac:dyDescent="0.2">
      <c r="A62" s="61"/>
      <c r="C62" s="130"/>
      <c r="D62" s="113"/>
      <c r="E62" s="131"/>
      <c r="F62" s="120"/>
      <c r="G62" s="198"/>
      <c r="H62" s="198"/>
      <c r="I62" s="190"/>
      <c r="J62" s="190"/>
      <c r="K62" s="190"/>
      <c r="L62" s="190"/>
      <c r="M62" s="190"/>
      <c r="N62" s="190"/>
      <c r="O62" s="195"/>
      <c r="Q62" s="195"/>
      <c r="R62" s="67"/>
      <c r="S62" s="67"/>
      <c r="T62" s="67"/>
      <c r="U62" s="67"/>
      <c r="V62" s="67"/>
      <c r="W62" s="67"/>
      <c r="X62" s="67"/>
      <c r="Y62" s="67"/>
      <c r="Z62" s="67"/>
      <c r="AA62" s="67"/>
      <c r="AB62" s="67"/>
      <c r="AC62" s="67"/>
      <c r="AD62" s="67"/>
      <c r="AE62" s="67"/>
      <c r="AF62" s="67"/>
      <c r="AG62" s="67"/>
      <c r="AH62" s="67"/>
      <c r="AI62" s="67"/>
    </row>
    <row r="63" spans="1:35" s="66" customFormat="1" x14ac:dyDescent="0.2">
      <c r="A63" s="41">
        <v>12</v>
      </c>
      <c r="B63" s="139" t="s">
        <v>107</v>
      </c>
      <c r="C63" s="132"/>
      <c r="D63" s="134"/>
      <c r="E63" s="134"/>
      <c r="F63" s="111"/>
      <c r="G63" s="198"/>
      <c r="H63" s="198"/>
      <c r="I63" s="190"/>
      <c r="J63" s="190"/>
      <c r="K63" s="190"/>
      <c r="L63" s="190"/>
      <c r="M63" s="190"/>
      <c r="N63" s="206"/>
      <c r="O63" s="195"/>
      <c r="P63" s="195"/>
      <c r="Q63" s="195"/>
      <c r="R63" s="67"/>
      <c r="S63" s="67"/>
      <c r="T63" s="67"/>
      <c r="U63" s="67"/>
      <c r="V63" s="67"/>
      <c r="W63" s="67"/>
      <c r="X63" s="67"/>
      <c r="Y63" s="67"/>
      <c r="Z63" s="67"/>
      <c r="AA63" s="67"/>
      <c r="AB63" s="67"/>
      <c r="AC63" s="67"/>
      <c r="AD63" s="67"/>
      <c r="AE63" s="67"/>
      <c r="AF63" s="67"/>
      <c r="AG63" s="67"/>
      <c r="AH63" s="67"/>
      <c r="AI63" s="67"/>
    </row>
    <row r="64" spans="1:35" s="66" customFormat="1" x14ac:dyDescent="0.2">
      <c r="A64" s="61"/>
      <c r="B64" s="356" t="s">
        <v>144</v>
      </c>
      <c r="C64" s="110"/>
      <c r="D64" s="117"/>
      <c r="E64" s="111"/>
      <c r="F64" s="120"/>
      <c r="G64" s="190"/>
      <c r="H64" s="190"/>
      <c r="I64" s="190"/>
      <c r="J64" s="190"/>
      <c r="K64" s="190"/>
      <c r="L64" s="190"/>
      <c r="M64" s="190"/>
      <c r="N64" s="190"/>
      <c r="O64" s="195"/>
      <c r="P64" s="195"/>
      <c r="Q64" s="195"/>
      <c r="R64" s="67"/>
      <c r="S64" s="67"/>
      <c r="T64" s="67"/>
      <c r="U64" s="67"/>
      <c r="V64" s="67"/>
      <c r="W64" s="67"/>
      <c r="X64" s="67"/>
      <c r="Y64" s="67"/>
      <c r="Z64" s="67"/>
      <c r="AA64" s="67"/>
      <c r="AB64" s="67"/>
      <c r="AC64" s="67"/>
      <c r="AD64" s="67"/>
      <c r="AE64" s="67"/>
      <c r="AF64" s="67"/>
      <c r="AG64" s="67"/>
      <c r="AH64" s="67"/>
      <c r="AI64" s="67"/>
    </row>
    <row r="65" spans="1:35" s="66" customFormat="1" x14ac:dyDescent="0.2">
      <c r="A65" s="61"/>
      <c r="B65" s="119"/>
      <c r="C65" s="132" t="s">
        <v>22</v>
      </c>
      <c r="D65" s="134">
        <f>L65</f>
        <v>15.200000000000001</v>
      </c>
      <c r="E65" s="134"/>
      <c r="F65" s="111">
        <f>D65*E65</f>
        <v>0</v>
      </c>
      <c r="G65" s="190"/>
      <c r="H65" s="198">
        <v>6.4</v>
      </c>
      <c r="I65" s="190">
        <v>6.4</v>
      </c>
      <c r="J65" s="190">
        <v>0.5</v>
      </c>
      <c r="K65" s="190">
        <v>1.9</v>
      </c>
      <c r="L65" s="345">
        <f>SUM(H65:K65)</f>
        <v>15.200000000000001</v>
      </c>
      <c r="M65" s="190"/>
      <c r="N65" s="190"/>
      <c r="O65" s="195"/>
      <c r="P65" s="195"/>
      <c r="Q65" s="195"/>
      <c r="R65" s="67"/>
      <c r="S65" s="67"/>
      <c r="T65" s="67"/>
      <c r="U65" s="67"/>
      <c r="V65" s="67"/>
      <c r="W65" s="67"/>
      <c r="X65" s="67"/>
      <c r="Y65" s="67"/>
      <c r="Z65" s="67"/>
      <c r="AA65" s="67"/>
      <c r="AB65" s="67"/>
      <c r="AC65" s="67"/>
      <c r="AD65" s="67"/>
      <c r="AE65" s="67"/>
      <c r="AF65" s="67"/>
      <c r="AG65" s="67"/>
      <c r="AH65" s="67"/>
      <c r="AI65" s="67"/>
    </row>
    <row r="66" spans="1:35" s="66" customFormat="1" x14ac:dyDescent="0.2">
      <c r="A66" s="121">
        <v>13</v>
      </c>
      <c r="B66" s="52" t="s">
        <v>181</v>
      </c>
      <c r="C66" s="132"/>
      <c r="D66" s="134"/>
      <c r="E66" s="134"/>
      <c r="F66" s="111"/>
      <c r="G66" s="190"/>
      <c r="H66" s="198"/>
      <c r="I66" s="190"/>
      <c r="J66" s="190"/>
      <c r="K66" s="190"/>
      <c r="L66" s="345"/>
      <c r="M66" s="190"/>
      <c r="N66" s="190"/>
      <c r="O66" s="195"/>
      <c r="P66" s="195"/>
      <c r="Q66" s="195"/>
      <c r="R66" s="67"/>
      <c r="S66" s="67"/>
      <c r="T66" s="67"/>
      <c r="U66" s="67"/>
      <c r="V66" s="67"/>
      <c r="W66" s="67"/>
      <c r="X66" s="67"/>
      <c r="Y66" s="67"/>
      <c r="Z66" s="67"/>
      <c r="AA66" s="67"/>
      <c r="AB66" s="67"/>
      <c r="AC66" s="67"/>
      <c r="AD66" s="67"/>
      <c r="AE66" s="67"/>
      <c r="AF66" s="67"/>
      <c r="AG66" s="67"/>
      <c r="AH66" s="67"/>
      <c r="AI66" s="67"/>
    </row>
    <row r="67" spans="1:35" s="64" customFormat="1" ht="25.5" x14ac:dyDescent="0.2">
      <c r="A67" s="121"/>
      <c r="B67" s="407" t="s">
        <v>184</v>
      </c>
      <c r="C67" s="124"/>
      <c r="D67" s="124"/>
      <c r="E67" s="125"/>
      <c r="F67" s="125"/>
      <c r="G67" s="198"/>
      <c r="H67" s="198"/>
      <c r="I67" s="190"/>
      <c r="J67" s="199"/>
      <c r="K67" s="190"/>
      <c r="L67" s="200"/>
      <c r="M67" s="190"/>
      <c r="N67" s="190"/>
      <c r="O67" s="195"/>
      <c r="P67" s="195"/>
      <c r="Q67" s="195"/>
      <c r="R67" s="67"/>
      <c r="S67" s="67"/>
      <c r="T67" s="67"/>
      <c r="U67" s="67"/>
      <c r="V67" s="67"/>
      <c r="W67" s="67"/>
      <c r="X67" s="67"/>
      <c r="Y67" s="67"/>
      <c r="Z67" s="67"/>
      <c r="AA67" s="67"/>
      <c r="AB67" s="67"/>
      <c r="AC67" s="67"/>
      <c r="AD67" s="67"/>
      <c r="AE67" s="67"/>
      <c r="AF67" s="67"/>
      <c r="AG67" s="67"/>
      <c r="AH67" s="67"/>
      <c r="AI67" s="67"/>
    </row>
    <row r="68" spans="1:35" s="64" customFormat="1" x14ac:dyDescent="0.2">
      <c r="A68" s="121"/>
      <c r="B68" s="137"/>
      <c r="C68" s="129" t="s">
        <v>52</v>
      </c>
      <c r="D68" s="129">
        <v>1</v>
      </c>
      <c r="E68" s="125"/>
      <c r="F68" s="125">
        <f>D68*E68</f>
        <v>0</v>
      </c>
      <c r="G68" s="198"/>
      <c r="H68" s="198"/>
      <c r="I68" s="190"/>
      <c r="J68" s="199"/>
      <c r="K68" s="190"/>
      <c r="L68" s="200"/>
      <c r="M68" s="190"/>
      <c r="N68" s="190"/>
      <c r="O68" s="190"/>
      <c r="P68" s="190"/>
      <c r="Q68" s="190"/>
      <c r="R68" s="55"/>
      <c r="S68" s="67"/>
      <c r="T68" s="67"/>
      <c r="U68" s="67"/>
      <c r="V68" s="67"/>
      <c r="W68" s="67"/>
      <c r="X68" s="67"/>
      <c r="Y68" s="67"/>
      <c r="Z68" s="67"/>
      <c r="AA68" s="67"/>
      <c r="AB68" s="67"/>
      <c r="AC68" s="67"/>
      <c r="AD68" s="67"/>
      <c r="AE68" s="67"/>
      <c r="AF68" s="67"/>
      <c r="AG68" s="67"/>
      <c r="AH68" s="67"/>
      <c r="AI68" s="67"/>
    </row>
    <row r="69" spans="1:35" s="64" customFormat="1" x14ac:dyDescent="0.2">
      <c r="A69" s="65"/>
      <c r="B69" s="137"/>
      <c r="C69" s="129"/>
      <c r="D69" s="129"/>
      <c r="E69" s="125"/>
      <c r="F69" s="125"/>
      <c r="G69" s="198"/>
      <c r="H69" s="198"/>
      <c r="I69" s="190"/>
      <c r="J69" s="199"/>
      <c r="K69" s="190"/>
      <c r="L69" s="200"/>
      <c r="M69" s="190"/>
      <c r="N69" s="190"/>
      <c r="O69" s="190"/>
      <c r="P69" s="190"/>
      <c r="Q69" s="190"/>
      <c r="R69" s="55"/>
      <c r="S69" s="67"/>
      <c r="T69" s="67"/>
      <c r="U69" s="67"/>
      <c r="V69" s="67"/>
      <c r="W69" s="67"/>
      <c r="X69" s="67"/>
      <c r="Y69" s="67"/>
      <c r="Z69" s="67"/>
      <c r="AA69" s="67"/>
      <c r="AB69" s="67"/>
      <c r="AC69" s="67"/>
      <c r="AD69" s="67"/>
      <c r="AE69" s="67"/>
      <c r="AF69" s="67"/>
      <c r="AG69" s="67"/>
      <c r="AH69" s="67"/>
      <c r="AI69" s="67"/>
    </row>
    <row r="70" spans="1:35" s="66" customFormat="1" x14ac:dyDescent="0.2">
      <c r="A70" s="424">
        <v>14</v>
      </c>
      <c r="B70" s="427" t="s">
        <v>109</v>
      </c>
      <c r="C70" s="428"/>
      <c r="D70" s="423"/>
      <c r="E70" s="431"/>
      <c r="F70" s="432"/>
      <c r="G70" s="190"/>
      <c r="H70" s="198"/>
      <c r="I70" s="190"/>
      <c r="J70" s="190"/>
      <c r="K70" s="190"/>
      <c r="L70" s="345"/>
      <c r="M70" s="190"/>
      <c r="N70" s="190"/>
      <c r="O70" s="195"/>
      <c r="P70" s="195"/>
      <c r="Q70" s="195"/>
      <c r="R70" s="67"/>
      <c r="S70" s="67"/>
      <c r="T70" s="67"/>
      <c r="U70" s="67"/>
      <c r="V70" s="67"/>
      <c r="W70" s="67"/>
      <c r="X70" s="67"/>
      <c r="Y70" s="67"/>
      <c r="Z70" s="67"/>
      <c r="AA70" s="67"/>
      <c r="AB70" s="67"/>
      <c r="AC70" s="67"/>
      <c r="AD70" s="67"/>
      <c r="AE70" s="67"/>
      <c r="AF70" s="67"/>
      <c r="AG70" s="67"/>
      <c r="AH70" s="67"/>
      <c r="AI70" s="67"/>
    </row>
    <row r="71" spans="1:35" s="66" customFormat="1" ht="63.75" x14ac:dyDescent="0.2">
      <c r="A71" s="424"/>
      <c r="B71" s="426" t="s">
        <v>371</v>
      </c>
      <c r="C71" s="428"/>
      <c r="D71" s="423"/>
      <c r="E71" s="431"/>
      <c r="F71" s="432"/>
      <c r="G71" s="190"/>
      <c r="H71" s="198"/>
      <c r="I71" s="190"/>
      <c r="J71" s="190"/>
      <c r="K71" s="190"/>
      <c r="L71" s="345"/>
      <c r="M71" s="190"/>
      <c r="N71" s="190"/>
      <c r="O71" s="195"/>
      <c r="P71" s="195"/>
      <c r="Q71" s="195"/>
      <c r="R71" s="67"/>
      <c r="S71" s="67"/>
      <c r="T71" s="67"/>
      <c r="U71" s="67"/>
      <c r="V71" s="67"/>
      <c r="W71" s="67"/>
      <c r="X71" s="67"/>
      <c r="Y71" s="67"/>
      <c r="Z71" s="67"/>
      <c r="AA71" s="67"/>
      <c r="AB71" s="67"/>
      <c r="AC71" s="67"/>
      <c r="AD71" s="67"/>
      <c r="AE71" s="67"/>
      <c r="AF71" s="67"/>
      <c r="AG71" s="67"/>
      <c r="AH71" s="67"/>
      <c r="AI71" s="67"/>
    </row>
    <row r="72" spans="1:35" s="66" customFormat="1" ht="38.25" x14ac:dyDescent="0.2">
      <c r="A72" s="424"/>
      <c r="B72" s="426" t="s">
        <v>111</v>
      </c>
      <c r="C72" s="428"/>
      <c r="D72" s="423"/>
      <c r="E72" s="431"/>
      <c r="F72" s="432"/>
      <c r="G72" s="190"/>
      <c r="H72" s="198"/>
      <c r="I72" s="190"/>
      <c r="J72" s="190"/>
      <c r="K72" s="190"/>
      <c r="L72" s="345"/>
      <c r="M72" s="190"/>
      <c r="N72" s="190"/>
      <c r="O72" s="195"/>
      <c r="P72" s="195"/>
      <c r="Q72" s="195"/>
      <c r="R72" s="67"/>
      <c r="S72" s="67"/>
      <c r="T72" s="67"/>
      <c r="U72" s="67"/>
      <c r="V72" s="67"/>
      <c r="W72" s="67"/>
      <c r="X72" s="67"/>
      <c r="Y72" s="67"/>
      <c r="Z72" s="67"/>
      <c r="AA72" s="67"/>
      <c r="AB72" s="67"/>
      <c r="AC72" s="67"/>
      <c r="AD72" s="67"/>
      <c r="AE72" s="67"/>
      <c r="AF72" s="67"/>
      <c r="AG72" s="67"/>
      <c r="AH72" s="67"/>
      <c r="AI72" s="67"/>
    </row>
    <row r="73" spans="1:35" s="66" customFormat="1" x14ac:dyDescent="0.2">
      <c r="A73" s="424"/>
      <c r="B73" s="426" t="s">
        <v>110</v>
      </c>
      <c r="C73" s="429"/>
      <c r="D73" s="423"/>
      <c r="E73" s="431"/>
      <c r="F73" s="433"/>
      <c r="G73" s="190"/>
      <c r="H73" s="198"/>
      <c r="I73" s="190"/>
      <c r="J73" s="190"/>
      <c r="K73" s="190"/>
      <c r="L73" s="345"/>
      <c r="M73" s="190"/>
      <c r="N73" s="190"/>
      <c r="O73" s="195"/>
      <c r="P73" s="195"/>
      <c r="Q73" s="195"/>
      <c r="R73" s="67"/>
      <c r="S73" s="67"/>
      <c r="T73" s="67"/>
      <c r="U73" s="67"/>
      <c r="V73" s="67"/>
      <c r="W73" s="67"/>
      <c r="X73" s="67"/>
      <c r="Y73" s="67"/>
      <c r="Z73" s="67"/>
      <c r="AA73" s="67"/>
      <c r="AB73" s="67"/>
      <c r="AC73" s="67"/>
      <c r="AD73" s="67"/>
      <c r="AE73" s="67"/>
      <c r="AF73" s="67"/>
      <c r="AG73" s="67"/>
      <c r="AH73" s="67"/>
      <c r="AI73" s="67"/>
    </row>
    <row r="74" spans="1:35" s="66" customFormat="1" x14ac:dyDescent="0.2">
      <c r="A74" s="61"/>
      <c r="B74" s="119"/>
      <c r="C74" s="110" t="s">
        <v>61</v>
      </c>
      <c r="D74" s="120">
        <v>14</v>
      </c>
      <c r="E74" s="117"/>
      <c r="F74" s="111">
        <f>D74*E74</f>
        <v>0</v>
      </c>
      <c r="G74" s="190"/>
      <c r="H74" s="581" t="s">
        <v>372</v>
      </c>
      <c r="I74" s="190"/>
      <c r="J74" s="345"/>
      <c r="K74" s="190"/>
      <c r="L74" s="345"/>
      <c r="M74" s="190"/>
      <c r="N74" s="190"/>
      <c r="O74" s="195"/>
      <c r="P74" s="195"/>
      <c r="Q74" s="195"/>
      <c r="R74" s="67"/>
      <c r="S74" s="67"/>
      <c r="T74" s="67"/>
      <c r="U74" s="67"/>
      <c r="V74" s="67"/>
      <c r="W74" s="67"/>
      <c r="X74" s="67"/>
      <c r="Y74" s="67"/>
      <c r="Z74" s="67"/>
      <c r="AA74" s="67"/>
      <c r="AB74" s="67"/>
      <c r="AC74" s="67"/>
      <c r="AD74" s="67"/>
      <c r="AE74" s="67"/>
      <c r="AF74" s="67"/>
      <c r="AG74" s="67"/>
      <c r="AH74" s="67"/>
      <c r="AI74" s="67"/>
    </row>
    <row r="75" spans="1:35" s="74" customFormat="1" ht="13.5" thickBot="1" x14ac:dyDescent="0.25">
      <c r="A75" s="154"/>
      <c r="C75" s="155"/>
      <c r="D75" s="156"/>
      <c r="E75" s="157"/>
      <c r="F75" s="337"/>
      <c r="G75" s="224"/>
      <c r="H75" s="224"/>
      <c r="I75" s="201"/>
      <c r="J75" s="201"/>
      <c r="K75" s="201"/>
      <c r="L75" s="201"/>
      <c r="M75" s="201"/>
      <c r="N75" s="201"/>
      <c r="O75" s="201"/>
      <c r="P75" s="201"/>
      <c r="Q75" s="201"/>
      <c r="R75" s="77"/>
      <c r="S75" s="77"/>
      <c r="T75" s="77"/>
      <c r="U75" s="77"/>
      <c r="V75" s="77"/>
      <c r="W75" s="77"/>
      <c r="X75" s="77"/>
      <c r="Y75" s="77"/>
      <c r="Z75" s="77"/>
      <c r="AA75" s="77"/>
      <c r="AB75" s="77"/>
      <c r="AC75" s="77"/>
      <c r="AD75" s="77"/>
      <c r="AE75" s="77"/>
      <c r="AF75" s="77"/>
      <c r="AG75" s="77"/>
      <c r="AH75" s="77"/>
      <c r="AI75" s="77"/>
    </row>
    <row r="76" spans="1:35" s="20" customFormat="1" x14ac:dyDescent="0.2">
      <c r="A76" s="40"/>
      <c r="B76" s="36" t="s">
        <v>26</v>
      </c>
      <c r="C76" s="93"/>
      <c r="D76" s="326"/>
      <c r="E76" s="94"/>
      <c r="F76" s="94">
        <f>SUM(F13:F75)</f>
        <v>0</v>
      </c>
      <c r="G76" s="94"/>
      <c r="H76" s="94"/>
      <c r="I76" s="94"/>
      <c r="J76" s="94"/>
      <c r="K76" s="94"/>
      <c r="L76" s="202"/>
      <c r="M76" s="94"/>
      <c r="N76" s="94"/>
      <c r="O76" s="94"/>
      <c r="P76" s="94"/>
      <c r="Q76" s="93"/>
      <c r="R76" s="19"/>
      <c r="S76" s="19"/>
      <c r="T76" s="19"/>
      <c r="U76" s="19"/>
      <c r="V76" s="19"/>
      <c r="W76" s="19"/>
      <c r="X76" s="19"/>
      <c r="Y76" s="19"/>
      <c r="Z76" s="19"/>
      <c r="AA76" s="19"/>
      <c r="AB76" s="19"/>
      <c r="AC76" s="19"/>
      <c r="AD76" s="19"/>
      <c r="AE76" s="19"/>
      <c r="AF76" s="19"/>
      <c r="AG76" s="19"/>
      <c r="AH76" s="19"/>
      <c r="AI76" s="19"/>
    </row>
    <row r="77" spans="1:35" s="20" customFormat="1" x14ac:dyDescent="0.2">
      <c r="A77" s="40"/>
      <c r="B77" s="36"/>
      <c r="C77" s="93"/>
      <c r="D77" s="326"/>
      <c r="E77" s="94"/>
      <c r="F77" s="94"/>
      <c r="G77" s="94"/>
      <c r="H77" s="94"/>
      <c r="I77" s="94"/>
      <c r="J77" s="94"/>
      <c r="K77" s="94"/>
      <c r="L77" s="202"/>
      <c r="M77" s="94"/>
      <c r="N77" s="94"/>
      <c r="O77" s="94"/>
      <c r="P77" s="94"/>
      <c r="Q77" s="93"/>
      <c r="R77" s="19"/>
      <c r="S77" s="19"/>
      <c r="T77" s="19"/>
      <c r="U77" s="19"/>
      <c r="V77" s="19"/>
      <c r="W77" s="19"/>
      <c r="X77" s="19"/>
      <c r="Y77" s="19"/>
      <c r="Z77" s="19"/>
      <c r="AA77" s="19"/>
      <c r="AB77" s="19"/>
      <c r="AC77" s="19"/>
      <c r="AD77" s="19"/>
      <c r="AE77" s="19"/>
      <c r="AF77" s="19"/>
      <c r="AG77" s="19"/>
      <c r="AH77" s="19"/>
      <c r="AI77" s="19"/>
    </row>
    <row r="78" spans="1:35" s="20" customFormat="1" x14ac:dyDescent="0.2">
      <c r="A78" s="40"/>
      <c r="B78" s="36"/>
      <c r="C78" s="93"/>
      <c r="D78" s="326"/>
      <c r="E78" s="94"/>
      <c r="F78" s="94"/>
      <c r="G78" s="94"/>
      <c r="H78" s="94"/>
      <c r="I78" s="94"/>
      <c r="J78" s="94"/>
      <c r="K78" s="94"/>
      <c r="L78" s="202"/>
      <c r="M78" s="94"/>
      <c r="N78" s="94"/>
      <c r="O78" s="94"/>
      <c r="P78" s="94"/>
      <c r="Q78" s="93"/>
      <c r="R78" s="19"/>
      <c r="S78" s="19"/>
      <c r="T78" s="19"/>
      <c r="U78" s="19"/>
      <c r="V78" s="19"/>
      <c r="W78" s="19"/>
      <c r="X78" s="19"/>
      <c r="Y78" s="19"/>
      <c r="Z78" s="19"/>
      <c r="AA78" s="19"/>
      <c r="AB78" s="19"/>
      <c r="AC78" s="19"/>
      <c r="AD78" s="19"/>
      <c r="AE78" s="19"/>
      <c r="AF78" s="19"/>
      <c r="AG78" s="19"/>
      <c r="AH78" s="19"/>
      <c r="AI78" s="19"/>
    </row>
    <row r="79" spans="1:35" s="66" customFormat="1" x14ac:dyDescent="0.2">
      <c r="A79" s="150">
        <v>2</v>
      </c>
      <c r="B79" s="70" t="s">
        <v>3</v>
      </c>
      <c r="C79" s="106"/>
      <c r="D79" s="117"/>
      <c r="E79" s="111"/>
      <c r="F79" s="338"/>
      <c r="G79" s="198"/>
      <c r="H79" s="198"/>
      <c r="I79" s="190"/>
      <c r="J79" s="190"/>
      <c r="K79" s="190"/>
      <c r="L79" s="190"/>
      <c r="M79" s="190"/>
      <c r="N79" s="190"/>
      <c r="O79" s="195"/>
      <c r="P79" s="195"/>
      <c r="Q79" s="195"/>
    </row>
    <row r="80" spans="1:35" s="66" customFormat="1" x14ac:dyDescent="0.2">
      <c r="A80" s="150"/>
      <c r="B80" s="70"/>
      <c r="C80" s="106"/>
      <c r="D80" s="117"/>
      <c r="E80" s="111"/>
      <c r="F80" s="338"/>
      <c r="G80" s="198"/>
      <c r="H80" s="198"/>
      <c r="I80" s="190"/>
      <c r="J80" s="190"/>
      <c r="K80" s="190"/>
      <c r="L80" s="190"/>
      <c r="M80" s="190"/>
      <c r="N80" s="190"/>
      <c r="O80" s="195"/>
      <c r="P80" s="195"/>
      <c r="Q80" s="195"/>
    </row>
    <row r="81" spans="1:18" ht="38.25" x14ac:dyDescent="0.2">
      <c r="A81" s="41"/>
      <c r="B81" s="37" t="s">
        <v>4</v>
      </c>
      <c r="C81" s="115"/>
      <c r="E81" s="116"/>
      <c r="F81" s="112"/>
      <c r="G81" s="203"/>
      <c r="H81" s="203"/>
      <c r="I81" s="203"/>
      <c r="J81" s="203"/>
      <c r="Q81" s="34"/>
      <c r="R81" s="28"/>
    </row>
    <row r="82" spans="1:18" ht="38.25" x14ac:dyDescent="0.2">
      <c r="A82" s="41"/>
      <c r="B82" s="37" t="s">
        <v>5</v>
      </c>
      <c r="C82" s="115"/>
      <c r="E82" s="116"/>
      <c r="F82" s="112"/>
      <c r="G82" s="203"/>
      <c r="H82" s="203"/>
      <c r="I82" s="203"/>
      <c r="J82" s="203"/>
      <c r="Q82" s="34"/>
      <c r="R82" s="28"/>
    </row>
    <row r="83" spans="1:18" x14ac:dyDescent="0.2">
      <c r="A83" s="41"/>
      <c r="B83" s="37" t="s">
        <v>6</v>
      </c>
      <c r="C83" s="115"/>
      <c r="E83" s="116"/>
      <c r="F83" s="112"/>
      <c r="G83" s="203"/>
      <c r="H83" s="203"/>
      <c r="I83" s="203"/>
      <c r="J83" s="203"/>
      <c r="Q83" s="34"/>
      <c r="R83" s="28"/>
    </row>
    <row r="84" spans="1:18" x14ac:dyDescent="0.2">
      <c r="A84" s="41"/>
      <c r="B84" s="37" t="s">
        <v>7</v>
      </c>
      <c r="C84" s="115"/>
      <c r="E84" s="116"/>
      <c r="F84" s="112"/>
      <c r="G84" s="203"/>
      <c r="H84" s="203"/>
      <c r="I84" s="203"/>
      <c r="J84" s="203"/>
      <c r="Q84" s="34"/>
      <c r="R84" s="28"/>
    </row>
    <row r="85" spans="1:18" x14ac:dyDescent="0.2">
      <c r="A85" s="41"/>
      <c r="B85" s="37" t="s">
        <v>8</v>
      </c>
      <c r="C85" s="115"/>
      <c r="E85" s="116"/>
      <c r="F85" s="112"/>
      <c r="G85" s="203"/>
      <c r="H85" s="203"/>
      <c r="I85" s="203"/>
      <c r="J85" s="203"/>
      <c r="Q85" s="34"/>
      <c r="R85" s="28"/>
    </row>
    <row r="86" spans="1:18" x14ac:dyDescent="0.2">
      <c r="A86" s="41"/>
      <c r="B86" s="37" t="s">
        <v>9</v>
      </c>
      <c r="C86" s="115"/>
      <c r="E86" s="116"/>
      <c r="F86" s="112"/>
      <c r="G86" s="203"/>
      <c r="H86" s="203"/>
      <c r="I86" s="203"/>
      <c r="J86" s="203"/>
      <c r="Q86" s="34"/>
      <c r="R86" s="28"/>
    </row>
    <row r="87" spans="1:18" ht="25.5" x14ac:dyDescent="0.2">
      <c r="A87" s="41"/>
      <c r="B87" s="37" t="s">
        <v>10</v>
      </c>
      <c r="C87" s="115"/>
      <c r="E87" s="116"/>
      <c r="F87" s="112"/>
      <c r="G87" s="203"/>
      <c r="H87" s="203"/>
      <c r="I87" s="203"/>
      <c r="J87" s="203"/>
      <c r="Q87" s="34"/>
      <c r="R87" s="28"/>
    </row>
    <row r="88" spans="1:18" x14ac:dyDescent="0.2">
      <c r="A88" s="41" t="s">
        <v>11</v>
      </c>
      <c r="B88" s="37" t="s">
        <v>12</v>
      </c>
      <c r="C88" s="115"/>
      <c r="E88" s="116"/>
      <c r="F88" s="112"/>
      <c r="G88" s="203"/>
      <c r="H88" s="203"/>
      <c r="I88" s="203"/>
      <c r="J88" s="203"/>
      <c r="Q88" s="34"/>
      <c r="R88" s="28"/>
    </row>
    <row r="89" spans="1:18" x14ac:dyDescent="0.2">
      <c r="A89" s="41"/>
      <c r="B89" s="37" t="s">
        <v>13</v>
      </c>
      <c r="C89" s="115"/>
      <c r="E89" s="116"/>
      <c r="F89" s="112"/>
      <c r="G89" s="203"/>
      <c r="H89" s="203"/>
      <c r="I89" s="203"/>
      <c r="J89" s="203"/>
      <c r="Q89" s="34"/>
      <c r="R89" s="28"/>
    </row>
    <row r="90" spans="1:18" x14ac:dyDescent="0.2">
      <c r="A90" s="41"/>
      <c r="B90" s="27"/>
      <c r="C90" s="115"/>
      <c r="E90" s="116"/>
      <c r="F90" s="112"/>
      <c r="G90" s="203"/>
      <c r="H90" s="203"/>
      <c r="I90" s="203"/>
      <c r="J90" s="203"/>
      <c r="Q90" s="34"/>
      <c r="R90" s="28"/>
    </row>
    <row r="91" spans="1:18" ht="38.25" x14ac:dyDescent="0.2">
      <c r="A91" s="41"/>
      <c r="B91" s="37" t="s">
        <v>14</v>
      </c>
      <c r="C91" s="115"/>
      <c r="E91" s="116"/>
      <c r="F91" s="112"/>
      <c r="G91" s="203"/>
      <c r="H91" s="203"/>
      <c r="I91" s="203"/>
      <c r="J91" s="203"/>
      <c r="Q91" s="34"/>
      <c r="R91" s="28"/>
    </row>
    <row r="92" spans="1:18" ht="25.5" x14ac:dyDescent="0.2">
      <c r="A92" s="41"/>
      <c r="B92" s="37" t="s">
        <v>15</v>
      </c>
      <c r="C92" s="115"/>
      <c r="E92" s="116"/>
      <c r="F92" s="112"/>
      <c r="G92" s="203"/>
      <c r="H92" s="203"/>
      <c r="I92" s="203"/>
      <c r="J92" s="203"/>
      <c r="Q92" s="34"/>
      <c r="R92" s="28"/>
    </row>
    <row r="93" spans="1:18" ht="38.25" x14ac:dyDescent="0.2">
      <c r="A93" s="41"/>
      <c r="B93" s="37" t="s">
        <v>16</v>
      </c>
      <c r="C93" s="115"/>
      <c r="E93" s="116"/>
      <c r="F93" s="112"/>
      <c r="G93" s="203"/>
      <c r="H93" s="203"/>
      <c r="I93" s="203"/>
      <c r="J93" s="203"/>
      <c r="Q93" s="34"/>
      <c r="R93" s="28"/>
    </row>
    <row r="94" spans="1:18" ht="25.5" x14ac:dyDescent="0.2">
      <c r="A94" s="41"/>
      <c r="B94" s="37" t="s">
        <v>17</v>
      </c>
      <c r="C94" s="115"/>
      <c r="E94" s="116"/>
      <c r="F94" s="112"/>
      <c r="G94" s="203"/>
      <c r="H94" s="203"/>
      <c r="I94" s="203"/>
      <c r="J94" s="203"/>
      <c r="Q94" s="34"/>
      <c r="R94" s="28"/>
    </row>
    <row r="95" spans="1:18" ht="51" x14ac:dyDescent="0.2">
      <c r="A95" s="41"/>
      <c r="B95" s="37" t="s">
        <v>37</v>
      </c>
      <c r="C95" s="115"/>
      <c r="E95" s="116"/>
      <c r="F95" s="112"/>
      <c r="G95" s="203"/>
      <c r="H95" s="203"/>
      <c r="I95" s="203"/>
      <c r="J95" s="203"/>
      <c r="Q95" s="34"/>
      <c r="R95" s="28"/>
    </row>
    <row r="96" spans="1:18" ht="25.5" x14ac:dyDescent="0.2">
      <c r="A96" s="41"/>
      <c r="B96" s="37" t="s">
        <v>38</v>
      </c>
      <c r="C96" s="115"/>
      <c r="E96" s="116"/>
      <c r="F96" s="112"/>
      <c r="G96" s="203"/>
      <c r="H96" s="203"/>
      <c r="I96" s="203"/>
      <c r="J96" s="203"/>
      <c r="Q96" s="34"/>
      <c r="R96" s="28"/>
    </row>
    <row r="97" spans="1:89" x14ac:dyDescent="0.2">
      <c r="A97" s="41"/>
      <c r="B97" s="37" t="s">
        <v>39</v>
      </c>
      <c r="C97" s="115"/>
      <c r="E97" s="116"/>
      <c r="F97" s="112"/>
      <c r="G97" s="203"/>
      <c r="H97" s="203"/>
      <c r="I97" s="203"/>
      <c r="J97" s="203"/>
      <c r="Q97" s="34"/>
      <c r="R97" s="28"/>
    </row>
    <row r="98" spans="1:89" x14ac:dyDescent="0.2">
      <c r="A98" s="41"/>
      <c r="B98" s="37" t="s">
        <v>40</v>
      </c>
      <c r="C98" s="115"/>
      <c r="E98" s="116"/>
      <c r="F98" s="112"/>
      <c r="G98" s="203"/>
      <c r="H98" s="203"/>
      <c r="I98" s="203"/>
      <c r="J98" s="203"/>
      <c r="Q98" s="34"/>
      <c r="R98" s="28"/>
    </row>
    <row r="99" spans="1:89" x14ac:dyDescent="0.2">
      <c r="A99" s="41"/>
      <c r="B99" s="37" t="s">
        <v>41</v>
      </c>
      <c r="C99" s="115"/>
      <c r="E99" s="116"/>
      <c r="F99" s="112"/>
      <c r="G99" s="203"/>
      <c r="H99" s="203"/>
      <c r="I99" s="203"/>
      <c r="J99" s="203"/>
      <c r="Q99" s="34"/>
      <c r="R99" s="28"/>
    </row>
    <row r="100" spans="1:89" x14ac:dyDescent="0.2">
      <c r="A100" s="41"/>
      <c r="B100" s="37"/>
      <c r="C100" s="115"/>
      <c r="E100" s="116"/>
      <c r="F100" s="112"/>
      <c r="G100" s="203"/>
      <c r="H100" s="203"/>
      <c r="I100" s="203"/>
      <c r="J100" s="203"/>
      <c r="Q100" s="34"/>
      <c r="R100" s="28"/>
    </row>
    <row r="101" spans="1:89" s="79" customFormat="1" ht="25.5" x14ac:dyDescent="0.2">
      <c r="A101" s="142">
        <v>1</v>
      </c>
      <c r="B101" s="141" t="s">
        <v>145</v>
      </c>
      <c r="C101" s="111"/>
      <c r="D101" s="146"/>
      <c r="E101" s="146"/>
      <c r="F101" s="146"/>
      <c r="G101" s="1"/>
      <c r="H101" s="1"/>
      <c r="I101" s="215"/>
      <c r="J101" s="1"/>
      <c r="K101" s="205"/>
      <c r="L101" s="1"/>
      <c r="M101" s="1"/>
      <c r="N101" s="1"/>
      <c r="O101" s="1"/>
      <c r="P101" s="1"/>
      <c r="Q101" s="1"/>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row>
    <row r="102" spans="1:89" s="79" customFormat="1" ht="76.5" x14ac:dyDescent="0.2">
      <c r="A102" s="142"/>
      <c r="B102" s="143" t="s">
        <v>284</v>
      </c>
      <c r="C102" s="111"/>
      <c r="D102" s="146"/>
      <c r="E102" s="146"/>
      <c r="F102" s="146"/>
      <c r="G102" s="216"/>
      <c r="H102" s="216"/>
      <c r="I102" s="217"/>
      <c r="J102" s="216"/>
      <c r="K102" s="1"/>
      <c r="L102" s="1"/>
      <c r="M102" s="1"/>
      <c r="N102" s="1"/>
      <c r="O102" s="1"/>
      <c r="P102" s="1"/>
      <c r="Q102" s="1"/>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row>
    <row r="103" spans="1:89" s="114" customFormat="1" ht="63.75" x14ac:dyDescent="0.2">
      <c r="A103" s="40"/>
      <c r="B103" s="179" t="s">
        <v>146</v>
      </c>
      <c r="C103" s="111"/>
      <c r="D103" s="111"/>
      <c r="E103" s="332"/>
      <c r="F103" s="116"/>
      <c r="G103" s="116"/>
      <c r="H103" s="116"/>
      <c r="I103" s="116"/>
      <c r="J103" s="178"/>
      <c r="K103" s="127"/>
      <c r="L103" s="127"/>
      <c r="M103" s="127"/>
      <c r="N103" s="127"/>
      <c r="O103" s="125"/>
      <c r="P103" s="127"/>
      <c r="Q103" s="127"/>
      <c r="R103" s="166"/>
      <c r="S103" s="18"/>
      <c r="T103" s="18"/>
      <c r="U103" s="18"/>
      <c r="V103" s="18"/>
      <c r="W103" s="18"/>
      <c r="X103" s="166"/>
      <c r="Y103" s="166"/>
    </row>
    <row r="104" spans="1:89" s="79" customFormat="1" ht="25.5" x14ac:dyDescent="0.2">
      <c r="A104" s="142"/>
      <c r="B104" s="143" t="s">
        <v>112</v>
      </c>
      <c r="C104" s="111"/>
      <c r="D104" s="117"/>
      <c r="E104" s="117"/>
      <c r="F104" s="146"/>
      <c r="G104" s="184"/>
      <c r="H104" s="1"/>
      <c r="I104" s="1"/>
      <c r="J104" s="1"/>
      <c r="K104" s="205"/>
      <c r="L104" s="1"/>
      <c r="M104" s="1"/>
      <c r="N104" s="1"/>
      <c r="O104" s="1"/>
      <c r="P104" s="1"/>
      <c r="Q104" s="1"/>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row>
    <row r="105" spans="1:89" s="66" customFormat="1" x14ac:dyDescent="0.2">
      <c r="A105" s="109" t="s">
        <v>27</v>
      </c>
      <c r="B105" s="140" t="s">
        <v>118</v>
      </c>
      <c r="C105" s="111" t="s">
        <v>61</v>
      </c>
      <c r="D105" s="117">
        <v>210</v>
      </c>
      <c r="E105" s="117"/>
      <c r="F105" s="111">
        <f>D105*E105</f>
        <v>0</v>
      </c>
      <c r="G105" s="198"/>
      <c r="H105" s="198"/>
      <c r="I105" s="190"/>
      <c r="J105" s="218"/>
      <c r="K105" s="190"/>
      <c r="L105" s="190"/>
      <c r="M105" s="190"/>
      <c r="N105" s="190"/>
      <c r="O105" s="195"/>
      <c r="P105" s="195"/>
      <c r="Q105" s="195"/>
    </row>
    <row r="106" spans="1:89" s="131" customFormat="1" ht="25.5" x14ac:dyDescent="0.2">
      <c r="A106" s="176" t="s">
        <v>28</v>
      </c>
      <c r="B106" s="177" t="s">
        <v>122</v>
      </c>
      <c r="C106" s="111" t="s">
        <v>117</v>
      </c>
      <c r="D106" s="111">
        <v>24</v>
      </c>
      <c r="E106" s="117"/>
      <c r="F106" s="111">
        <f>D106*E106</f>
        <v>0</v>
      </c>
      <c r="G106" s="116"/>
      <c r="H106" s="116"/>
      <c r="I106" s="116"/>
      <c r="J106" s="116"/>
      <c r="K106" s="127"/>
      <c r="L106" s="127"/>
      <c r="M106" s="127"/>
      <c r="N106" s="127"/>
      <c r="O106" s="125"/>
      <c r="P106" s="127"/>
      <c r="Q106" s="127"/>
      <c r="R106" s="175"/>
      <c r="S106" s="175"/>
      <c r="T106" s="175"/>
      <c r="U106" s="175"/>
      <c r="V106" s="175"/>
      <c r="W106" s="175"/>
      <c r="X106" s="175"/>
      <c r="Y106" s="175"/>
    </row>
    <row r="107" spans="1:89" s="66" customFormat="1" ht="13.5" thickBot="1" x14ac:dyDescent="0.25">
      <c r="A107" s="65"/>
      <c r="C107" s="130"/>
      <c r="D107" s="113"/>
      <c r="E107" s="131"/>
      <c r="F107" s="133"/>
      <c r="G107" s="198"/>
      <c r="H107" s="198"/>
      <c r="I107" s="190"/>
      <c r="J107" s="190"/>
      <c r="K107" s="190"/>
      <c r="L107" s="190"/>
      <c r="M107" s="190"/>
      <c r="N107" s="190"/>
      <c r="O107" s="195"/>
      <c r="P107" s="195"/>
      <c r="Q107" s="195"/>
    </row>
    <row r="108" spans="1:89" x14ac:dyDescent="0.2">
      <c r="A108" s="247"/>
      <c r="B108" s="102" t="s">
        <v>88</v>
      </c>
      <c r="C108" s="130"/>
      <c r="D108" s="125"/>
      <c r="E108" s="339"/>
      <c r="F108" s="131"/>
      <c r="O108" s="188"/>
      <c r="P108" s="188"/>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row>
    <row r="109" spans="1:89" x14ac:dyDescent="0.2">
      <c r="A109" s="247"/>
      <c r="B109" s="103"/>
      <c r="C109" s="130"/>
      <c r="D109" s="125"/>
      <c r="E109" s="339"/>
      <c r="F109" s="131"/>
      <c r="O109" s="188"/>
      <c r="P109" s="188"/>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row>
    <row r="110" spans="1:89" ht="13.5" thickBot="1" x14ac:dyDescent="0.25">
      <c r="A110" s="247"/>
      <c r="B110" s="104"/>
      <c r="C110" s="130"/>
      <c r="D110" s="125"/>
      <c r="E110" s="339"/>
      <c r="F110" s="131"/>
      <c r="O110" s="188"/>
      <c r="P110" s="188"/>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row>
    <row r="111" spans="1:89" s="66" customFormat="1" x14ac:dyDescent="0.2">
      <c r="A111" s="61"/>
      <c r="C111" s="130"/>
      <c r="D111" s="113"/>
      <c r="E111" s="131"/>
      <c r="F111" s="110"/>
      <c r="G111" s="190"/>
      <c r="H111" s="190"/>
      <c r="I111" s="190"/>
      <c r="J111" s="190"/>
      <c r="K111" s="190"/>
      <c r="L111" s="190"/>
      <c r="M111" s="190"/>
      <c r="N111" s="190"/>
      <c r="O111" s="195"/>
      <c r="P111" s="195"/>
      <c r="Q111" s="195"/>
    </row>
    <row r="112" spans="1:89" s="144" customFormat="1" x14ac:dyDescent="0.2">
      <c r="A112" s="45">
        <v>2</v>
      </c>
      <c r="B112" s="416" t="s">
        <v>217</v>
      </c>
      <c r="C112" s="162"/>
      <c r="D112" s="146"/>
      <c r="E112" s="146"/>
      <c r="F112" s="162"/>
      <c r="G112" s="1"/>
      <c r="H112" s="1"/>
      <c r="I112" s="1"/>
      <c r="J112" s="1"/>
      <c r="K112" s="1"/>
      <c r="L112" s="1"/>
      <c r="M112" s="1"/>
      <c r="N112" s="1"/>
      <c r="O112" s="146"/>
      <c r="P112" s="146"/>
      <c r="Q112" s="146"/>
    </row>
    <row r="113" spans="1:89" s="66" customFormat="1" ht="38.25" x14ac:dyDescent="0.2">
      <c r="A113" s="61"/>
      <c r="B113" s="414" t="s">
        <v>178</v>
      </c>
      <c r="C113" s="110"/>
      <c r="D113" s="117"/>
      <c r="E113" s="111"/>
      <c r="F113" s="120"/>
      <c r="G113" s="190"/>
      <c r="H113" s="190"/>
      <c r="I113" s="190"/>
      <c r="J113" s="190"/>
      <c r="K113" s="190"/>
      <c r="L113" s="190"/>
      <c r="M113" s="190"/>
      <c r="N113" s="190"/>
      <c r="O113" s="195"/>
      <c r="P113" s="195"/>
      <c r="Q113" s="195"/>
      <c r="R113" s="67"/>
      <c r="S113" s="67"/>
      <c r="T113" s="67"/>
      <c r="U113" s="67"/>
      <c r="V113" s="67"/>
      <c r="W113" s="67"/>
      <c r="X113" s="67"/>
      <c r="Y113" s="67"/>
      <c r="Z113" s="67"/>
      <c r="AA113" s="67"/>
      <c r="AB113" s="67"/>
      <c r="AC113" s="67"/>
      <c r="AD113" s="67"/>
      <c r="AE113" s="67"/>
      <c r="AF113" s="67"/>
      <c r="AG113" s="67"/>
      <c r="AH113" s="67"/>
      <c r="AI113" s="67"/>
    </row>
    <row r="114" spans="1:89" s="66" customFormat="1" ht="38.25" x14ac:dyDescent="0.2">
      <c r="A114" s="61"/>
      <c r="B114" s="414" t="s">
        <v>179</v>
      </c>
      <c r="C114" s="110"/>
      <c r="D114" s="117"/>
      <c r="E114" s="111"/>
      <c r="F114" s="120"/>
      <c r="G114" s="190"/>
      <c r="H114" s="190"/>
      <c r="I114" s="190"/>
      <c r="J114" s="190"/>
      <c r="K114" s="190"/>
      <c r="L114" s="190"/>
      <c r="M114" s="190"/>
      <c r="N114" s="190"/>
      <c r="O114" s="195"/>
      <c r="P114" s="195"/>
      <c r="Q114" s="195"/>
      <c r="R114" s="67"/>
      <c r="S114" s="67"/>
      <c r="T114" s="67"/>
      <c r="U114" s="67"/>
      <c r="V114" s="67"/>
      <c r="W114" s="67"/>
      <c r="X114" s="67"/>
      <c r="Y114" s="67"/>
      <c r="Z114" s="67"/>
      <c r="AA114" s="67"/>
      <c r="AB114" s="67"/>
      <c r="AC114" s="67"/>
      <c r="AD114" s="67"/>
      <c r="AE114" s="67"/>
      <c r="AF114" s="67"/>
      <c r="AG114" s="67"/>
      <c r="AH114" s="67"/>
      <c r="AI114" s="67"/>
    </row>
    <row r="115" spans="1:89" s="66" customFormat="1" x14ac:dyDescent="0.2">
      <c r="A115" s="109" t="s">
        <v>27</v>
      </c>
      <c r="B115" s="119" t="s">
        <v>180</v>
      </c>
      <c r="C115" s="110" t="s">
        <v>61</v>
      </c>
      <c r="D115" s="120">
        <f>D54</f>
        <v>23</v>
      </c>
      <c r="E115" s="117"/>
      <c r="F115" s="111">
        <f>D115*E115</f>
        <v>0</v>
      </c>
      <c r="G115" s="190"/>
      <c r="H115" s="190"/>
      <c r="I115" s="190"/>
      <c r="J115" s="190"/>
      <c r="K115" s="190"/>
      <c r="L115" s="190"/>
      <c r="M115" s="190"/>
      <c r="N115" s="190"/>
      <c r="O115" s="195"/>
      <c r="P115" s="195"/>
      <c r="Q115" s="195"/>
      <c r="R115" s="67"/>
      <c r="S115" s="67"/>
      <c r="T115" s="67"/>
      <c r="U115" s="67"/>
      <c r="V115" s="67"/>
      <c r="W115" s="67"/>
      <c r="X115" s="67"/>
      <c r="Y115" s="67"/>
      <c r="Z115" s="67"/>
      <c r="AA115" s="67"/>
      <c r="AB115" s="67"/>
      <c r="AC115" s="67"/>
      <c r="AD115" s="67"/>
      <c r="AE115" s="67"/>
      <c r="AF115" s="67"/>
      <c r="AG115" s="67"/>
      <c r="AH115" s="67"/>
      <c r="AI115" s="67"/>
    </row>
    <row r="116" spans="1:89" s="66" customFormat="1" x14ac:dyDescent="0.2">
      <c r="A116" s="109" t="s">
        <v>28</v>
      </c>
      <c r="B116" s="119" t="s">
        <v>138</v>
      </c>
      <c r="C116" s="110" t="s">
        <v>61</v>
      </c>
      <c r="D116" s="120">
        <f>D56</f>
        <v>8</v>
      </c>
      <c r="E116" s="117"/>
      <c r="F116" s="111">
        <f>D116*E116</f>
        <v>0</v>
      </c>
      <c r="G116" s="190"/>
      <c r="H116" s="190"/>
      <c r="I116" s="190"/>
      <c r="J116" s="190"/>
      <c r="K116" s="190"/>
      <c r="L116" s="190"/>
      <c r="M116" s="190"/>
      <c r="N116" s="190"/>
      <c r="O116" s="195"/>
      <c r="P116" s="195"/>
      <c r="Q116" s="195"/>
      <c r="R116" s="67"/>
      <c r="S116" s="67"/>
      <c r="T116" s="67"/>
      <c r="U116" s="67"/>
      <c r="V116" s="67"/>
      <c r="W116" s="67"/>
      <c r="X116" s="67"/>
      <c r="Y116" s="67"/>
      <c r="Z116" s="67"/>
      <c r="AA116" s="67"/>
      <c r="AB116" s="67"/>
      <c r="AC116" s="67"/>
      <c r="AD116" s="67"/>
      <c r="AE116" s="67"/>
      <c r="AF116" s="67"/>
      <c r="AG116" s="67"/>
      <c r="AH116" s="67"/>
      <c r="AI116" s="67"/>
    </row>
    <row r="117" spans="1:89" s="66" customFormat="1" x14ac:dyDescent="0.2">
      <c r="A117" s="61"/>
      <c r="C117" s="130"/>
      <c r="D117" s="113"/>
      <c r="E117" s="131"/>
      <c r="F117" s="120"/>
      <c r="G117" s="198"/>
      <c r="H117" s="198"/>
      <c r="I117" s="190"/>
      <c r="J117" s="190"/>
      <c r="K117" s="190"/>
      <c r="L117" s="190"/>
      <c r="M117" s="190"/>
      <c r="N117" s="190"/>
      <c r="O117" s="195"/>
      <c r="P117" s="195"/>
      <c r="Q117" s="195"/>
      <c r="R117" s="67"/>
      <c r="S117" s="67"/>
      <c r="T117" s="67"/>
      <c r="U117" s="67"/>
      <c r="V117" s="67"/>
      <c r="W117" s="67"/>
      <c r="X117" s="67"/>
      <c r="Y117" s="67"/>
      <c r="Z117" s="67"/>
      <c r="AA117" s="67"/>
      <c r="AB117" s="67"/>
      <c r="AC117" s="67"/>
      <c r="AD117" s="67"/>
      <c r="AE117" s="67"/>
      <c r="AF117" s="67"/>
      <c r="AG117" s="67"/>
      <c r="AH117" s="67"/>
      <c r="AI117" s="67"/>
    </row>
    <row r="118" spans="1:89" s="79" customFormat="1" x14ac:dyDescent="0.2">
      <c r="A118" s="417">
        <v>3</v>
      </c>
      <c r="B118" s="425" t="s">
        <v>249</v>
      </c>
      <c r="C118" s="111"/>
      <c r="D118" s="146"/>
      <c r="E118" s="146"/>
      <c r="F118" s="146"/>
      <c r="G118" s="1"/>
      <c r="H118" s="1"/>
      <c r="I118" s="215"/>
      <c r="J118" s="1"/>
      <c r="K118" s="205"/>
      <c r="L118" s="1"/>
      <c r="M118" s="1"/>
      <c r="N118" s="1"/>
      <c r="O118" s="1"/>
      <c r="P118" s="1"/>
      <c r="Q118" s="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row>
    <row r="119" spans="1:89" s="485" customFormat="1" ht="25.5" x14ac:dyDescent="0.2">
      <c r="A119" s="417"/>
      <c r="B119" s="488" t="s">
        <v>250</v>
      </c>
      <c r="C119" s="130"/>
      <c r="D119" s="113"/>
      <c r="F119" s="110"/>
      <c r="G119" s="493"/>
      <c r="H119" s="493"/>
      <c r="I119" s="496"/>
      <c r="J119" s="496"/>
      <c r="K119" s="496"/>
      <c r="L119" s="496"/>
      <c r="M119" s="496"/>
      <c r="N119" s="496"/>
      <c r="O119" s="498"/>
      <c r="P119" s="498"/>
      <c r="Q119" s="498"/>
    </row>
    <row r="120" spans="1:89" customFormat="1" ht="169.5" customHeight="1" x14ac:dyDescent="0.2">
      <c r="A120" s="510"/>
      <c r="B120" s="511" t="s">
        <v>251</v>
      </c>
      <c r="E120" s="485"/>
      <c r="F120" s="485"/>
    </row>
    <row r="121" spans="1:89" s="485" customFormat="1" ht="38.25" x14ac:dyDescent="0.2">
      <c r="A121" s="417"/>
      <c r="B121" s="488" t="s">
        <v>254</v>
      </c>
      <c r="C121" s="130"/>
      <c r="D121" s="113"/>
      <c r="F121" s="110"/>
      <c r="G121" s="493"/>
      <c r="H121" s="493"/>
      <c r="I121" s="496"/>
      <c r="J121" s="496"/>
      <c r="K121" s="496"/>
      <c r="L121" s="496"/>
      <c r="M121" s="496"/>
      <c r="N121" s="496"/>
      <c r="O121" s="498"/>
      <c r="P121" s="498"/>
      <c r="Q121" s="498"/>
    </row>
    <row r="122" spans="1:89" s="485" customFormat="1" x14ac:dyDescent="0.2">
      <c r="A122" s="109" t="s">
        <v>27</v>
      </c>
      <c r="B122" s="140" t="s">
        <v>252</v>
      </c>
      <c r="C122" s="111" t="s">
        <v>61</v>
      </c>
      <c r="D122" s="492">
        <f>I122</f>
        <v>240</v>
      </c>
      <c r="E122" s="492"/>
      <c r="F122" s="111">
        <f>D122*E122</f>
        <v>0</v>
      </c>
      <c r="G122" s="493"/>
      <c r="H122" s="493" t="s">
        <v>255</v>
      </c>
      <c r="I122" s="496">
        <f>D298+D306+D308</f>
        <v>240</v>
      </c>
      <c r="J122" s="496"/>
      <c r="K122" s="496"/>
      <c r="L122" s="496"/>
      <c r="M122" s="496"/>
      <c r="N122" s="496"/>
      <c r="O122" s="498"/>
      <c r="P122" s="498"/>
      <c r="Q122" s="498"/>
    </row>
    <row r="123" spans="1:89" s="485" customFormat="1" x14ac:dyDescent="0.2">
      <c r="A123" s="109" t="s">
        <v>28</v>
      </c>
      <c r="B123" s="140" t="s">
        <v>253</v>
      </c>
      <c r="C123" s="111" t="s">
        <v>61</v>
      </c>
      <c r="D123" s="492">
        <v>29</v>
      </c>
      <c r="E123" s="492"/>
      <c r="F123" s="111">
        <f>D123*E123</f>
        <v>0</v>
      </c>
      <c r="G123" s="496"/>
      <c r="H123" s="493" t="s">
        <v>255</v>
      </c>
      <c r="I123" s="493">
        <f>D307</f>
        <v>15</v>
      </c>
      <c r="J123" s="496"/>
      <c r="K123" s="496">
        <v>29</v>
      </c>
      <c r="L123" s="496">
        <v>19</v>
      </c>
      <c r="M123" s="496">
        <v>21</v>
      </c>
      <c r="N123" s="215">
        <f>SUM(K123:M123)</f>
        <v>69</v>
      </c>
      <c r="O123" s="498">
        <v>0.2</v>
      </c>
      <c r="P123" s="204">
        <f>N123*O123</f>
        <v>13.8</v>
      </c>
      <c r="Q123" s="498"/>
      <c r="R123" s="113">
        <f>I123+P123</f>
        <v>28.8</v>
      </c>
    </row>
    <row r="124" spans="1:89" s="485" customFormat="1" ht="13.5" thickBot="1" x14ac:dyDescent="0.25">
      <c r="A124" s="121"/>
      <c r="C124" s="130"/>
      <c r="D124" s="113"/>
      <c r="F124" s="133"/>
      <c r="G124" s="493"/>
      <c r="H124" s="493"/>
      <c r="I124" s="496"/>
      <c r="J124" s="496"/>
      <c r="K124" s="496"/>
      <c r="L124" s="496"/>
      <c r="M124" s="496"/>
      <c r="N124" s="496"/>
      <c r="O124" s="498"/>
      <c r="P124" s="498"/>
      <c r="Q124" s="498"/>
    </row>
    <row r="125" spans="1:89" s="485" customFormat="1" x14ac:dyDescent="0.2">
      <c r="A125" s="130"/>
      <c r="B125" s="102" t="s">
        <v>88</v>
      </c>
      <c r="C125" s="130"/>
      <c r="D125" s="498"/>
      <c r="E125" s="339"/>
      <c r="G125" s="496"/>
      <c r="H125" s="496"/>
      <c r="I125" s="496"/>
      <c r="J125" s="496"/>
      <c r="K125" s="496"/>
      <c r="L125" s="496"/>
      <c r="M125" s="496"/>
      <c r="N125" s="496"/>
      <c r="O125" s="498"/>
      <c r="P125" s="498"/>
      <c r="Q125" s="498"/>
    </row>
    <row r="126" spans="1:89" s="485" customFormat="1" x14ac:dyDescent="0.2">
      <c r="A126" s="130"/>
      <c r="B126" s="103"/>
      <c r="C126" s="130"/>
      <c r="D126" s="498"/>
      <c r="E126" s="339"/>
      <c r="G126" s="496"/>
      <c r="H126" s="496"/>
      <c r="I126" s="496"/>
      <c r="J126" s="496"/>
      <c r="K126" s="496"/>
      <c r="L126" s="496"/>
      <c r="M126" s="496"/>
      <c r="N126" s="496"/>
      <c r="O126" s="498"/>
      <c r="P126" s="498"/>
      <c r="Q126" s="498"/>
    </row>
    <row r="127" spans="1:89" s="485" customFormat="1" ht="13.5" thickBot="1" x14ac:dyDescent="0.25">
      <c r="A127" s="130"/>
      <c r="B127" s="104"/>
      <c r="C127" s="130"/>
      <c r="D127" s="498"/>
      <c r="E127" s="339"/>
      <c r="G127" s="496"/>
      <c r="H127" s="496"/>
      <c r="I127" s="496"/>
      <c r="J127" s="496"/>
      <c r="K127" s="496"/>
      <c r="L127" s="496"/>
      <c r="M127" s="496"/>
      <c r="N127" s="496"/>
      <c r="O127" s="498"/>
      <c r="P127" s="498"/>
      <c r="Q127" s="498"/>
    </row>
    <row r="128" spans="1:89" s="79" customFormat="1" x14ac:dyDescent="0.2">
      <c r="A128" s="417"/>
      <c r="B128" s="558"/>
      <c r="C128" s="111"/>
      <c r="D128" s="492"/>
      <c r="E128" s="492"/>
      <c r="F128" s="146"/>
      <c r="G128" s="184"/>
      <c r="H128" s="1"/>
      <c r="I128" s="1"/>
      <c r="J128" s="1"/>
      <c r="K128" s="205"/>
      <c r="L128" s="1"/>
      <c r="M128" s="1"/>
      <c r="N128" s="1"/>
      <c r="O128" s="1"/>
      <c r="P128" s="1"/>
      <c r="Q128" s="1"/>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row>
    <row r="129" spans="1:35" s="2" customFormat="1" x14ac:dyDescent="0.2">
      <c r="A129" s="121">
        <v>4</v>
      </c>
      <c r="B129" s="152" t="s">
        <v>285</v>
      </c>
      <c r="C129" s="159"/>
      <c r="D129" s="4"/>
      <c r="E129" s="4"/>
      <c r="F129" s="159"/>
      <c r="G129" s="5"/>
      <c r="H129" s="5"/>
      <c r="I129" s="184"/>
      <c r="J129" s="184"/>
      <c r="K129" s="205"/>
      <c r="L129" s="5"/>
      <c r="M129" s="5"/>
      <c r="N129" s="1"/>
      <c r="O129" s="146"/>
      <c r="P129" s="146"/>
      <c r="Q129" s="146"/>
    </row>
    <row r="130" spans="1:35" s="64" customFormat="1" ht="63.75" x14ac:dyDescent="0.2">
      <c r="A130" s="65"/>
      <c r="B130" s="151" t="s">
        <v>320</v>
      </c>
      <c r="C130" s="111"/>
      <c r="D130" s="117"/>
      <c r="E130" s="117"/>
      <c r="F130" s="111"/>
      <c r="G130" s="216"/>
      <c r="H130" s="216"/>
      <c r="I130" s="217"/>
      <c r="J130" s="216"/>
      <c r="K130" s="190"/>
      <c r="L130" s="190"/>
      <c r="M130" s="190"/>
      <c r="N130" s="190">
        <v>151</v>
      </c>
      <c r="O130" s="567" t="s">
        <v>324</v>
      </c>
      <c r="P130" s="195"/>
      <c r="Q130" s="195"/>
      <c r="R130" s="67"/>
      <c r="S130" s="67"/>
      <c r="T130" s="67"/>
      <c r="U130" s="67"/>
      <c r="V130" s="67"/>
      <c r="W130" s="67"/>
      <c r="X130" s="67"/>
      <c r="Y130" s="67"/>
      <c r="Z130" s="67"/>
      <c r="AA130" s="67"/>
      <c r="AB130" s="67"/>
      <c r="AC130" s="67"/>
      <c r="AD130" s="67"/>
      <c r="AE130" s="67"/>
      <c r="AF130" s="67"/>
      <c r="AG130" s="67"/>
      <c r="AH130" s="67"/>
      <c r="AI130" s="67"/>
    </row>
    <row r="131" spans="1:35" s="64" customFormat="1" ht="25.5" x14ac:dyDescent="0.2">
      <c r="A131" s="65"/>
      <c r="B131" s="160" t="s">
        <v>323</v>
      </c>
      <c r="C131" s="111"/>
      <c r="D131" s="117"/>
      <c r="E131" s="117"/>
      <c r="F131" s="111"/>
      <c r="G131" s="216"/>
      <c r="H131" s="1">
        <v>6.4</v>
      </c>
      <c r="I131" s="1">
        <v>6.4</v>
      </c>
      <c r="J131" s="1">
        <v>0.5</v>
      </c>
      <c r="K131" s="1">
        <v>1.8</v>
      </c>
      <c r="L131" s="345">
        <f>SUM(H131:K131)</f>
        <v>15.100000000000001</v>
      </c>
      <c r="M131" s="1">
        <v>0.2</v>
      </c>
      <c r="N131" s="1">
        <f>L131*M131</f>
        <v>3.0200000000000005</v>
      </c>
      <c r="O131" s="567" t="s">
        <v>325</v>
      </c>
      <c r="P131" s="195"/>
      <c r="Q131" s="195"/>
      <c r="R131" s="67"/>
      <c r="S131" s="67"/>
      <c r="T131" s="67"/>
      <c r="U131" s="67"/>
      <c r="V131" s="67"/>
      <c r="W131" s="67"/>
      <c r="X131" s="67"/>
      <c r="Y131" s="67"/>
      <c r="Z131" s="67"/>
      <c r="AA131" s="67"/>
      <c r="AB131" s="67"/>
      <c r="AC131" s="67"/>
      <c r="AD131" s="67"/>
      <c r="AE131" s="67"/>
      <c r="AF131" s="67"/>
      <c r="AG131" s="67"/>
      <c r="AH131" s="67"/>
      <c r="AI131" s="67"/>
    </row>
    <row r="132" spans="1:35" s="66" customFormat="1" x14ac:dyDescent="0.2">
      <c r="A132" s="61"/>
      <c r="B132" s="376"/>
      <c r="C132" s="132" t="s">
        <v>61</v>
      </c>
      <c r="D132" s="134">
        <v>163</v>
      </c>
      <c r="E132" s="134"/>
      <c r="F132" s="111">
        <f>D132*E132</f>
        <v>0</v>
      </c>
      <c r="G132" s="1"/>
      <c r="H132" s="1"/>
      <c r="I132" s="184"/>
      <c r="J132" s="190"/>
      <c r="K132" s="190"/>
      <c r="L132" s="190"/>
      <c r="M132" s="190"/>
      <c r="N132" s="190">
        <v>9</v>
      </c>
      <c r="O132" s="568" t="s">
        <v>316</v>
      </c>
      <c r="P132" s="195"/>
      <c r="Q132" s="195"/>
      <c r="R132" s="67"/>
      <c r="S132" s="67"/>
      <c r="T132" s="67"/>
      <c r="U132" s="67"/>
      <c r="V132" s="67"/>
      <c r="W132" s="67"/>
      <c r="X132" s="67"/>
      <c r="Y132" s="67"/>
      <c r="Z132" s="67"/>
      <c r="AA132" s="67"/>
      <c r="AB132" s="67"/>
      <c r="AC132" s="67"/>
      <c r="AD132" s="67"/>
      <c r="AE132" s="67"/>
      <c r="AF132" s="67"/>
      <c r="AG132" s="67"/>
      <c r="AH132" s="67"/>
      <c r="AI132" s="67"/>
    </row>
    <row r="133" spans="1:35" s="144" customFormat="1" x14ac:dyDescent="0.2">
      <c r="A133" s="45"/>
      <c r="B133" s="151"/>
      <c r="C133" s="162"/>
      <c r="D133" s="146"/>
      <c r="E133" s="146"/>
      <c r="F133" s="162"/>
      <c r="G133" s="1"/>
      <c r="H133" s="1"/>
      <c r="I133" s="1"/>
      <c r="J133" s="1"/>
      <c r="K133" s="1"/>
      <c r="L133" s="1"/>
      <c r="M133" s="1"/>
      <c r="N133" s="1">
        <f>SUM(N130:N132)</f>
        <v>163.02000000000001</v>
      </c>
      <c r="O133" s="146"/>
      <c r="P133" s="146"/>
      <c r="Q133" s="146"/>
    </row>
    <row r="134" spans="1:35" s="2" customFormat="1" x14ac:dyDescent="0.2">
      <c r="A134" s="121">
        <v>5</v>
      </c>
      <c r="B134" s="152" t="s">
        <v>147</v>
      </c>
      <c r="C134" s="159"/>
      <c r="D134" s="4"/>
      <c r="E134" s="4"/>
      <c r="F134" s="159"/>
      <c r="G134" s="5"/>
      <c r="H134" s="5"/>
      <c r="I134" s="184"/>
      <c r="J134" s="184"/>
      <c r="K134" s="205"/>
      <c r="L134" s="5"/>
      <c r="M134" s="5"/>
      <c r="N134" s="1"/>
      <c r="O134" s="146"/>
      <c r="P134" s="146"/>
      <c r="Q134" s="146"/>
    </row>
    <row r="135" spans="1:35" s="2" customFormat="1" ht="27.75" customHeight="1" x14ac:dyDescent="0.2">
      <c r="A135" s="350"/>
      <c r="B135" s="136" t="s">
        <v>256</v>
      </c>
      <c r="C135" s="159"/>
      <c r="D135" s="4"/>
      <c r="E135" s="4"/>
      <c r="F135" s="159"/>
      <c r="G135" s="5"/>
      <c r="H135" s="5"/>
      <c r="I135" s="184"/>
      <c r="J135" s="184"/>
      <c r="K135" s="205"/>
      <c r="L135" s="5"/>
      <c r="M135" s="5"/>
      <c r="N135" s="1"/>
      <c r="O135" s="146"/>
      <c r="P135" s="146"/>
      <c r="Q135" s="146"/>
    </row>
    <row r="136" spans="1:35" s="2" customFormat="1" ht="25.5" x14ac:dyDescent="0.2">
      <c r="A136" s="350"/>
      <c r="B136" s="136" t="s">
        <v>257</v>
      </c>
      <c r="C136" s="159"/>
      <c r="D136" s="4"/>
      <c r="E136" s="4"/>
      <c r="F136" s="159"/>
      <c r="G136" s="5"/>
      <c r="H136" s="5"/>
      <c r="I136" s="184"/>
      <c r="J136" s="184"/>
      <c r="K136" s="205"/>
      <c r="L136" s="5"/>
      <c r="M136" s="5"/>
      <c r="N136" s="1"/>
      <c r="O136" s="146"/>
      <c r="P136" s="146"/>
      <c r="Q136" s="146"/>
    </row>
    <row r="137" spans="1:35" s="485" customFormat="1" ht="38.25" x14ac:dyDescent="0.2">
      <c r="A137" s="486"/>
      <c r="B137" s="516" t="s">
        <v>373</v>
      </c>
      <c r="C137" s="512"/>
      <c r="D137" s="513"/>
      <c r="E137" s="513"/>
      <c r="F137" s="512"/>
      <c r="G137" s="496"/>
      <c r="H137" s="493"/>
      <c r="I137" s="496"/>
      <c r="J137" s="496"/>
      <c r="K137" s="496"/>
      <c r="L137" s="345"/>
      <c r="M137" s="496"/>
      <c r="N137" s="496"/>
      <c r="O137" s="498"/>
      <c r="P137" s="498"/>
      <c r="Q137" s="498"/>
      <c r="R137" s="113"/>
      <c r="S137" s="113"/>
      <c r="T137" s="113"/>
      <c r="U137" s="113"/>
      <c r="V137" s="113"/>
      <c r="W137" s="113"/>
      <c r="X137" s="113"/>
      <c r="Y137" s="113"/>
      <c r="Z137" s="113"/>
      <c r="AA137" s="113"/>
      <c r="AB137" s="113"/>
      <c r="AC137" s="113"/>
      <c r="AD137" s="113"/>
      <c r="AE137" s="113"/>
      <c r="AF137" s="113"/>
      <c r="AG137" s="113"/>
      <c r="AH137" s="113"/>
      <c r="AI137" s="113"/>
    </row>
    <row r="138" spans="1:35" s="66" customFormat="1" x14ac:dyDescent="0.2">
      <c r="A138" s="61"/>
      <c r="B138" s="119"/>
      <c r="C138" s="132" t="s">
        <v>61</v>
      </c>
      <c r="D138" s="134">
        <v>24</v>
      </c>
      <c r="E138" s="134"/>
      <c r="F138" s="111">
        <f>D138*E138</f>
        <v>0</v>
      </c>
      <c r="G138" s="1"/>
      <c r="O138" s="195"/>
      <c r="P138" s="195"/>
      <c r="Q138" s="195"/>
      <c r="R138" s="67"/>
      <c r="S138" s="67"/>
      <c r="T138" s="67"/>
      <c r="U138" s="67"/>
      <c r="V138" s="67"/>
      <c r="W138" s="67"/>
      <c r="X138" s="67"/>
      <c r="Y138" s="67"/>
      <c r="Z138" s="67"/>
      <c r="AA138" s="67"/>
      <c r="AB138" s="67"/>
      <c r="AC138" s="67"/>
      <c r="AD138" s="67"/>
      <c r="AE138" s="67"/>
      <c r="AF138" s="67"/>
      <c r="AG138" s="67"/>
      <c r="AH138" s="67"/>
      <c r="AI138" s="67"/>
    </row>
    <row r="139" spans="1:35" s="66" customFormat="1" x14ac:dyDescent="0.2">
      <c r="A139" s="61"/>
      <c r="B139" s="119"/>
      <c r="C139" s="132"/>
      <c r="D139" s="134"/>
      <c r="E139" s="134"/>
      <c r="F139" s="111"/>
      <c r="G139" s="1"/>
      <c r="O139" s="195"/>
      <c r="P139" s="195"/>
      <c r="Q139" s="195"/>
      <c r="R139" s="67"/>
      <c r="S139" s="67"/>
      <c r="T139" s="67"/>
      <c r="U139" s="67"/>
      <c r="V139" s="67"/>
      <c r="W139" s="67"/>
      <c r="X139" s="67"/>
      <c r="Y139" s="67"/>
      <c r="Z139" s="67"/>
      <c r="AA139" s="67"/>
      <c r="AB139" s="67"/>
      <c r="AC139" s="67"/>
      <c r="AD139" s="67"/>
      <c r="AE139" s="67"/>
      <c r="AF139" s="67"/>
      <c r="AG139" s="67"/>
      <c r="AH139" s="67"/>
      <c r="AI139" s="67"/>
    </row>
    <row r="140" spans="1:35" s="56" customFormat="1" x14ac:dyDescent="0.2">
      <c r="A140" s="402">
        <v>6</v>
      </c>
      <c r="B140" s="425" t="s">
        <v>239</v>
      </c>
      <c r="C140" s="454"/>
      <c r="D140" s="159"/>
      <c r="E140" s="455"/>
      <c r="F140" s="216"/>
      <c r="G140" s="198"/>
      <c r="H140" s="198"/>
      <c r="I140" s="190"/>
      <c r="J140" s="190"/>
      <c r="K140" s="190"/>
      <c r="L140" s="190"/>
      <c r="M140" s="190"/>
      <c r="N140" s="190"/>
      <c r="O140" s="190"/>
      <c r="P140" s="190"/>
      <c r="Q140" s="190"/>
    </row>
    <row r="141" spans="1:35" s="56" customFormat="1" ht="51" x14ac:dyDescent="0.2">
      <c r="A141" s="109"/>
      <c r="B141" s="456" t="s">
        <v>190</v>
      </c>
      <c r="C141" s="454"/>
      <c r="D141" s="116"/>
      <c r="E141" s="457"/>
      <c r="F141" s="112"/>
      <c r="G141" s="198"/>
      <c r="H141" s="198"/>
      <c r="I141" s="190"/>
      <c r="J141" s="190"/>
      <c r="K141" s="190"/>
      <c r="L141" s="190"/>
      <c r="M141" s="190"/>
      <c r="N141" s="190"/>
      <c r="O141" s="190"/>
      <c r="P141" s="190"/>
      <c r="Q141" s="190"/>
    </row>
    <row r="142" spans="1:35" s="56" customFormat="1" ht="51" x14ac:dyDescent="0.2">
      <c r="A142" s="109"/>
      <c r="B142" s="456" t="s">
        <v>258</v>
      </c>
      <c r="C142" s="454"/>
      <c r="D142" s="116"/>
      <c r="E142" s="457"/>
      <c r="F142" s="112"/>
      <c r="G142" s="198"/>
      <c r="H142" s="198"/>
      <c r="I142" s="190"/>
      <c r="J142" s="190"/>
      <c r="K142" s="190"/>
      <c r="L142" s="190"/>
      <c r="M142" s="190"/>
      <c r="N142" s="190"/>
      <c r="O142" s="190"/>
      <c r="P142" s="190"/>
      <c r="Q142" s="190"/>
    </row>
    <row r="143" spans="1:35" s="56" customFormat="1" x14ac:dyDescent="0.2">
      <c r="A143" s="109" t="s">
        <v>27</v>
      </c>
      <c r="B143" s="119" t="s">
        <v>192</v>
      </c>
      <c r="C143" s="459" t="s">
        <v>60</v>
      </c>
      <c r="D143" s="454">
        <f>J143</f>
        <v>12.6</v>
      </c>
      <c r="E143" s="457"/>
      <c r="F143" s="116">
        <f>D143*E143</f>
        <v>0</v>
      </c>
      <c r="G143" s="198"/>
      <c r="H143" s="198">
        <v>42</v>
      </c>
      <c r="I143" s="190">
        <v>0.3</v>
      </c>
      <c r="J143" s="190">
        <f>H143*I143</f>
        <v>12.6</v>
      </c>
      <c r="K143" s="190"/>
      <c r="L143" s="190"/>
      <c r="M143" s="190"/>
      <c r="N143" s="190"/>
      <c r="O143" s="190"/>
      <c r="P143" s="190"/>
      <c r="Q143" s="190"/>
    </row>
    <row r="144" spans="1:35" s="56" customFormat="1" x14ac:dyDescent="0.2">
      <c r="A144" s="109" t="s">
        <v>28</v>
      </c>
      <c r="B144" s="119" t="s">
        <v>193</v>
      </c>
      <c r="C144" s="459" t="s">
        <v>60</v>
      </c>
      <c r="D144" s="454">
        <f t="shared" ref="D144:D145" si="0">J144</f>
        <v>8.4</v>
      </c>
      <c r="E144" s="457"/>
      <c r="F144" s="116">
        <f t="shared" ref="F144:F145" si="1">D144*E144</f>
        <v>0</v>
      </c>
      <c r="G144" s="198"/>
      <c r="H144" s="198">
        <v>42</v>
      </c>
      <c r="I144" s="190">
        <v>0.2</v>
      </c>
      <c r="J144" s="190">
        <f t="shared" ref="J144:J145" si="2">H144*I144</f>
        <v>8.4</v>
      </c>
      <c r="K144" s="190"/>
      <c r="L144" s="190"/>
      <c r="M144" s="190"/>
      <c r="N144" s="190"/>
      <c r="O144" s="190"/>
      <c r="P144" s="190"/>
      <c r="Q144" s="190"/>
    </row>
    <row r="145" spans="1:89" s="56" customFormat="1" x14ac:dyDescent="0.2">
      <c r="A145" s="109" t="s">
        <v>29</v>
      </c>
      <c r="B145" s="119" t="s">
        <v>191</v>
      </c>
      <c r="C145" s="459" t="s">
        <v>60</v>
      </c>
      <c r="D145" s="454">
        <f t="shared" si="0"/>
        <v>4.2</v>
      </c>
      <c r="E145" s="457"/>
      <c r="F145" s="116">
        <f t="shared" si="1"/>
        <v>0</v>
      </c>
      <c r="G145" s="198"/>
      <c r="H145" s="198">
        <v>42</v>
      </c>
      <c r="I145" s="190">
        <v>0.1</v>
      </c>
      <c r="J145" s="190">
        <f t="shared" si="2"/>
        <v>4.2</v>
      </c>
      <c r="K145" s="190"/>
      <c r="L145" s="190"/>
      <c r="M145" s="190"/>
      <c r="N145" s="190"/>
      <c r="O145" s="190"/>
      <c r="P145" s="190"/>
      <c r="Q145" s="190"/>
    </row>
    <row r="146" spans="1:89" s="56" customFormat="1" x14ac:dyDescent="0.2">
      <c r="A146" s="109"/>
      <c r="B146" s="458"/>
      <c r="C146" s="459"/>
      <c r="D146" s="454"/>
      <c r="E146" s="457"/>
      <c r="F146" s="116"/>
      <c r="G146" s="198"/>
      <c r="H146" s="198"/>
      <c r="I146" s="190"/>
      <c r="J146" s="190"/>
      <c r="K146" s="190"/>
      <c r="L146" s="190"/>
      <c r="M146" s="190"/>
      <c r="N146" s="190"/>
      <c r="O146" s="190"/>
      <c r="P146" s="190"/>
      <c r="Q146" s="190"/>
    </row>
    <row r="147" spans="1:89" x14ac:dyDescent="0.2">
      <c r="A147" s="486">
        <v>7</v>
      </c>
      <c r="B147" s="427" t="s">
        <v>234</v>
      </c>
      <c r="C147" s="475"/>
      <c r="D147" s="461"/>
      <c r="E147" s="431"/>
      <c r="F147" s="432"/>
      <c r="G147" s="203"/>
      <c r="H147" s="203"/>
      <c r="I147" s="203"/>
      <c r="J147" s="203"/>
      <c r="Q147" s="34"/>
      <c r="R147" s="28"/>
    </row>
    <row r="148" spans="1:89" ht="38.25" x14ac:dyDescent="0.2">
      <c r="A148" s="486"/>
      <c r="B148" s="509" t="s">
        <v>235</v>
      </c>
      <c r="C148" s="475"/>
      <c r="D148" s="461"/>
      <c r="E148" s="431"/>
      <c r="F148" s="432"/>
      <c r="G148" s="203"/>
      <c r="H148" s="203"/>
      <c r="I148" s="203"/>
      <c r="J148" s="203"/>
      <c r="Q148" s="34"/>
      <c r="R148" s="28"/>
    </row>
    <row r="149" spans="1:89" ht="25.5" x14ac:dyDescent="0.2">
      <c r="A149" s="486"/>
      <c r="B149" s="473" t="s">
        <v>236</v>
      </c>
      <c r="C149" s="429"/>
      <c r="D149" s="461"/>
      <c r="E149" s="431"/>
      <c r="F149" s="433"/>
      <c r="G149" s="203"/>
      <c r="H149" s="203"/>
      <c r="I149" s="203"/>
      <c r="J149" s="203"/>
      <c r="Q149" s="34"/>
      <c r="R149" s="28"/>
    </row>
    <row r="150" spans="1:89" x14ac:dyDescent="0.2">
      <c r="A150" s="109" t="s">
        <v>27</v>
      </c>
      <c r="B150" s="119" t="s">
        <v>237</v>
      </c>
      <c r="C150" s="110" t="s">
        <v>60</v>
      </c>
      <c r="D150" s="120">
        <v>0.4</v>
      </c>
      <c r="E150" s="492"/>
      <c r="F150" s="111">
        <f>D150*E150</f>
        <v>0</v>
      </c>
      <c r="G150" s="203"/>
      <c r="H150" s="203">
        <v>1.1499999999999999</v>
      </c>
      <c r="I150" s="203">
        <v>0.4</v>
      </c>
      <c r="J150" s="203">
        <v>0.8</v>
      </c>
      <c r="K150" s="34">
        <f>H150*I150*J150</f>
        <v>0.36799999999999999</v>
      </c>
      <c r="Q150" s="34"/>
      <c r="R150" s="28"/>
    </row>
    <row r="151" spans="1:89" x14ac:dyDescent="0.2">
      <c r="A151" s="109" t="s">
        <v>28</v>
      </c>
      <c r="B151" s="508" t="s">
        <v>238</v>
      </c>
      <c r="C151" s="110" t="s">
        <v>60</v>
      </c>
      <c r="D151" s="120">
        <v>0.4</v>
      </c>
      <c r="E151" s="492"/>
      <c r="F151" s="111">
        <f>D151*E151</f>
        <v>0</v>
      </c>
      <c r="G151" s="203"/>
      <c r="H151" s="203"/>
      <c r="I151" s="203"/>
      <c r="J151" s="203"/>
      <c r="Q151" s="34"/>
      <c r="R151" s="28"/>
    </row>
    <row r="152" spans="1:89" s="66" customFormat="1" x14ac:dyDescent="0.2">
      <c r="A152" s="150"/>
      <c r="B152" s="70"/>
      <c r="C152" s="106"/>
      <c r="D152" s="492"/>
      <c r="E152" s="111"/>
      <c r="F152" s="338"/>
      <c r="G152" s="198"/>
      <c r="H152" s="198"/>
      <c r="I152" s="190"/>
      <c r="J152" s="190"/>
      <c r="K152" s="190"/>
      <c r="L152" s="190"/>
      <c r="M152" s="190"/>
      <c r="N152" s="190"/>
      <c r="O152" s="195"/>
      <c r="P152" s="195"/>
      <c r="Q152" s="195"/>
    </row>
    <row r="153" spans="1:89" s="66" customFormat="1" x14ac:dyDescent="0.2">
      <c r="A153" s="65">
        <v>8</v>
      </c>
      <c r="B153" s="68" t="s">
        <v>42</v>
      </c>
      <c r="C153" s="110"/>
      <c r="D153" s="117"/>
      <c r="E153" s="111"/>
      <c r="F153" s="120"/>
      <c r="G153" s="198"/>
      <c r="H153" s="198"/>
      <c r="I153" s="190"/>
      <c r="J153" s="190"/>
      <c r="K153" s="190"/>
      <c r="L153" s="190"/>
      <c r="M153" s="190"/>
      <c r="N153" s="190"/>
      <c r="O153" s="195"/>
      <c r="P153" s="195"/>
      <c r="Q153" s="195"/>
    </row>
    <row r="154" spans="1:89" s="66" customFormat="1" ht="51" x14ac:dyDescent="0.2">
      <c r="A154" s="65"/>
      <c r="B154" s="136" t="s">
        <v>93</v>
      </c>
      <c r="C154" s="110"/>
      <c r="D154" s="117"/>
      <c r="E154" s="111"/>
      <c r="F154" s="120"/>
      <c r="G154" s="198"/>
      <c r="H154" s="198"/>
      <c r="I154" s="190"/>
      <c r="J154" s="190"/>
      <c r="K154" s="190"/>
      <c r="L154" s="190"/>
      <c r="M154" s="190"/>
      <c r="N154" s="190"/>
      <c r="O154" s="195"/>
      <c r="P154" s="195"/>
      <c r="Q154" s="195"/>
    </row>
    <row r="155" spans="1:89" s="56" customFormat="1" x14ac:dyDescent="0.2">
      <c r="A155" s="167"/>
      <c r="B155" s="168"/>
      <c r="C155" s="116" t="s">
        <v>61</v>
      </c>
      <c r="D155" s="112">
        <v>300</v>
      </c>
      <c r="E155" s="112"/>
      <c r="F155" s="116">
        <f>D155*E155</f>
        <v>0</v>
      </c>
      <c r="G155" s="198"/>
      <c r="H155" s="198">
        <f>D105+D115+D116</f>
        <v>241</v>
      </c>
      <c r="I155" s="190"/>
      <c r="J155" s="190"/>
      <c r="K155" s="190"/>
      <c r="L155" s="190"/>
      <c r="M155" s="190"/>
      <c r="N155" s="190"/>
      <c r="O155" s="190"/>
      <c r="P155" s="190"/>
      <c r="Q155" s="190"/>
    </row>
    <row r="156" spans="1:89" s="172" customFormat="1" ht="13.5" thickBot="1" x14ac:dyDescent="0.25">
      <c r="A156" s="169"/>
      <c r="B156" s="170"/>
      <c r="C156" s="118"/>
      <c r="D156" s="81"/>
      <c r="E156" s="81"/>
      <c r="F156" s="81"/>
      <c r="G156" s="225"/>
      <c r="H156" s="81"/>
      <c r="I156" s="81"/>
      <c r="J156" s="81"/>
      <c r="K156" s="226"/>
      <c r="L156" s="81"/>
      <c r="M156" s="81"/>
      <c r="N156" s="81"/>
      <c r="O156" s="81"/>
      <c r="P156" s="81"/>
      <c r="Q156" s="8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row>
    <row r="157" spans="1:89" ht="14.25" x14ac:dyDescent="0.2">
      <c r="A157" s="75"/>
      <c r="B157" s="69" t="s">
        <v>293</v>
      </c>
      <c r="C157" s="107"/>
      <c r="D157" s="117"/>
      <c r="E157" s="340"/>
      <c r="F157" s="340">
        <f>SUM(F105:F156)</f>
        <v>0</v>
      </c>
      <c r="G157" s="198"/>
      <c r="H157" s="108"/>
      <c r="O157" s="188"/>
      <c r="P157" s="188"/>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row>
    <row r="158" spans="1:89" s="66" customFormat="1" ht="14.25" x14ac:dyDescent="0.2">
      <c r="A158" s="75"/>
      <c r="B158" s="63"/>
      <c r="C158" s="110"/>
      <c r="D158" s="117"/>
      <c r="E158" s="111"/>
      <c r="F158" s="120"/>
      <c r="G158" s="198"/>
      <c r="H158" s="198"/>
      <c r="I158" s="190"/>
      <c r="J158" s="190"/>
      <c r="K158" s="190"/>
      <c r="L158" s="190"/>
      <c r="M158" s="190"/>
      <c r="N158" s="190"/>
      <c r="O158" s="195"/>
      <c r="P158" s="195"/>
      <c r="Q158" s="195"/>
    </row>
    <row r="159" spans="1:89" s="66" customFormat="1" ht="14.25" x14ac:dyDescent="0.2">
      <c r="A159" s="75"/>
      <c r="B159" s="63"/>
      <c r="C159" s="110"/>
      <c r="D159" s="117"/>
      <c r="E159" s="111"/>
      <c r="F159" s="120"/>
      <c r="G159" s="198"/>
      <c r="H159" s="198"/>
      <c r="I159" s="190"/>
      <c r="J159" s="190"/>
      <c r="K159" s="190"/>
      <c r="L159" s="190"/>
      <c r="M159" s="190"/>
      <c r="N159" s="190"/>
      <c r="O159" s="195"/>
      <c r="P159" s="195"/>
      <c r="Q159" s="195"/>
    </row>
    <row r="160" spans="1:89" s="368" customFormat="1" ht="14.25" x14ac:dyDescent="0.2">
      <c r="A160" s="359">
        <v>3</v>
      </c>
      <c r="B160" s="360" t="s">
        <v>150</v>
      </c>
      <c r="C160" s="361"/>
      <c r="D160" s="362"/>
      <c r="E160" s="363"/>
      <c r="F160" s="364"/>
      <c r="G160" s="365"/>
      <c r="H160" s="365"/>
      <c r="I160" s="365"/>
      <c r="J160" s="365"/>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7"/>
      <c r="AH160" s="367"/>
    </row>
    <row r="161" spans="1:34" s="368" customFormat="1" ht="14.25" x14ac:dyDescent="0.2">
      <c r="A161" s="369"/>
      <c r="B161" s="370"/>
      <c r="C161" s="371"/>
      <c r="D161" s="372"/>
      <c r="E161" s="373"/>
      <c r="F161" s="374"/>
      <c r="G161" s="365"/>
      <c r="H161" s="365"/>
      <c r="I161" s="365"/>
      <c r="J161" s="365"/>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7"/>
      <c r="AH161" s="367"/>
    </row>
    <row r="162" spans="1:34" s="368" customFormat="1" ht="14.25" x14ac:dyDescent="0.2">
      <c r="A162" s="369"/>
      <c r="B162" s="375" t="s">
        <v>151</v>
      </c>
      <c r="C162" s="371"/>
      <c r="D162" s="372"/>
      <c r="E162" s="373"/>
      <c r="F162" s="374"/>
      <c r="G162" s="365"/>
      <c r="H162" s="365"/>
      <c r="I162" s="365"/>
      <c r="J162" s="365"/>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7"/>
      <c r="AH162" s="367"/>
    </row>
    <row r="163" spans="1:34" s="368" customFormat="1" ht="63.75" x14ac:dyDescent="0.2">
      <c r="A163" s="369"/>
      <c r="B163" s="376" t="s">
        <v>152</v>
      </c>
      <c r="C163" s="371"/>
      <c r="D163" s="372"/>
      <c r="E163" s="373"/>
      <c r="F163" s="374"/>
      <c r="G163" s="365"/>
      <c r="H163" s="365"/>
      <c r="I163" s="365"/>
      <c r="J163" s="365"/>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7"/>
      <c r="AH163" s="367"/>
    </row>
    <row r="164" spans="1:34" s="368" customFormat="1" ht="63.75" x14ac:dyDescent="0.2">
      <c r="A164" s="369"/>
      <c r="B164" s="376" t="s">
        <v>153</v>
      </c>
      <c r="C164" s="371"/>
      <c r="D164" s="372"/>
      <c r="E164" s="373"/>
      <c r="F164" s="374"/>
      <c r="G164" s="365"/>
      <c r="H164" s="365"/>
      <c r="I164" s="365"/>
      <c r="J164" s="365"/>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7"/>
      <c r="AH164" s="367"/>
    </row>
    <row r="165" spans="1:34" s="368" customFormat="1" ht="14.25" x14ac:dyDescent="0.2">
      <c r="A165" s="369"/>
      <c r="B165" s="376" t="s">
        <v>154</v>
      </c>
      <c r="C165" s="371"/>
      <c r="D165" s="372"/>
      <c r="E165" s="373"/>
      <c r="F165" s="374"/>
      <c r="G165" s="365"/>
      <c r="H165" s="365"/>
      <c r="I165" s="365"/>
      <c r="J165" s="365"/>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7"/>
      <c r="AH165" s="367"/>
    </row>
    <row r="166" spans="1:34" s="368" customFormat="1" ht="38.25" x14ac:dyDescent="0.2">
      <c r="A166" s="369"/>
      <c r="B166" s="376" t="s">
        <v>155</v>
      </c>
      <c r="C166" s="371"/>
      <c r="D166" s="372"/>
      <c r="E166" s="373"/>
      <c r="F166" s="374"/>
      <c r="G166" s="365"/>
      <c r="H166" s="365"/>
      <c r="I166" s="365"/>
      <c r="J166" s="365"/>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7"/>
      <c r="AH166" s="367"/>
    </row>
    <row r="167" spans="1:34" s="368" customFormat="1" ht="25.5" x14ac:dyDescent="0.2">
      <c r="A167" s="369"/>
      <c r="B167" s="376" t="s">
        <v>156</v>
      </c>
      <c r="C167" s="371"/>
      <c r="D167" s="372"/>
      <c r="E167" s="373"/>
      <c r="F167" s="374"/>
      <c r="G167" s="365"/>
      <c r="H167" s="365"/>
      <c r="I167" s="365"/>
      <c r="J167" s="365"/>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7"/>
      <c r="AH167" s="367"/>
    </row>
    <row r="168" spans="1:34" s="368" customFormat="1" ht="25.5" x14ac:dyDescent="0.2">
      <c r="A168" s="369"/>
      <c r="B168" s="376" t="s">
        <v>157</v>
      </c>
      <c r="C168" s="371"/>
      <c r="D168" s="372"/>
      <c r="E168" s="373"/>
      <c r="F168" s="374"/>
      <c r="G168" s="365"/>
      <c r="H168" s="365"/>
      <c r="I168" s="365"/>
      <c r="J168" s="365"/>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7"/>
      <c r="AH168" s="367"/>
    </row>
    <row r="169" spans="1:34" s="368" customFormat="1" ht="25.5" x14ac:dyDescent="0.2">
      <c r="A169" s="369"/>
      <c r="B169" s="376" t="s">
        <v>158</v>
      </c>
      <c r="C169" s="377"/>
      <c r="D169" s="378"/>
      <c r="E169" s="379"/>
      <c r="F169" s="378"/>
      <c r="G169" s="365"/>
      <c r="H169" s="365"/>
      <c r="I169" s="365"/>
      <c r="J169" s="365"/>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7"/>
      <c r="AH169" s="367"/>
    </row>
    <row r="170" spans="1:34" s="368" customFormat="1" ht="38.25" x14ac:dyDescent="0.2">
      <c r="A170" s="369"/>
      <c r="B170" s="376" t="s">
        <v>159</v>
      </c>
      <c r="C170" s="377"/>
      <c r="D170" s="378"/>
      <c r="E170" s="379"/>
      <c r="F170" s="378"/>
      <c r="G170" s="365"/>
      <c r="H170" s="365"/>
      <c r="I170" s="365"/>
      <c r="J170" s="365"/>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7"/>
      <c r="AH170" s="367"/>
    </row>
    <row r="171" spans="1:34" s="368" customFormat="1" ht="25.5" x14ac:dyDescent="0.2">
      <c r="A171" s="369"/>
      <c r="B171" s="376" t="s">
        <v>160</v>
      </c>
      <c r="C171" s="371"/>
      <c r="D171" s="372"/>
      <c r="E171" s="373"/>
      <c r="F171" s="374"/>
      <c r="G171" s="365"/>
      <c r="H171" s="365"/>
      <c r="I171" s="365"/>
      <c r="J171" s="365"/>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7"/>
      <c r="AH171" s="367"/>
    </row>
    <row r="172" spans="1:34" s="368" customFormat="1" ht="25.5" x14ac:dyDescent="0.2">
      <c r="A172" s="369"/>
      <c r="B172" s="376" t="s">
        <v>161</v>
      </c>
      <c r="C172" s="371"/>
      <c r="D172" s="372"/>
      <c r="E172" s="373"/>
      <c r="F172" s="374"/>
      <c r="G172" s="365"/>
      <c r="H172" s="365"/>
      <c r="I172" s="365"/>
      <c r="J172" s="365"/>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7"/>
      <c r="AH172" s="367"/>
    </row>
    <row r="173" spans="1:34" s="368" customFormat="1" ht="38.25" x14ac:dyDescent="0.2">
      <c r="A173" s="369"/>
      <c r="B173" s="376" t="s">
        <v>162</v>
      </c>
      <c r="C173" s="371"/>
      <c r="D173" s="372"/>
      <c r="E173" s="373"/>
      <c r="F173" s="374"/>
      <c r="G173" s="365"/>
      <c r="H173" s="365"/>
      <c r="I173" s="365"/>
      <c r="J173" s="365"/>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7"/>
      <c r="AH173" s="367"/>
    </row>
    <row r="174" spans="1:34" s="368" customFormat="1" ht="51" x14ac:dyDescent="0.2">
      <c r="A174" s="369"/>
      <c r="B174" s="380" t="s">
        <v>163</v>
      </c>
      <c r="C174" s="371"/>
      <c r="D174" s="372"/>
      <c r="E174" s="373"/>
      <c r="F174" s="374"/>
      <c r="G174" s="365"/>
      <c r="H174" s="365"/>
      <c r="I174" s="365"/>
      <c r="J174" s="365"/>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7"/>
      <c r="AH174" s="367"/>
    </row>
    <row r="175" spans="1:34" s="368" customFormat="1" ht="25.5" x14ac:dyDescent="0.2">
      <c r="A175" s="369"/>
      <c r="B175" s="380" t="s">
        <v>164</v>
      </c>
      <c r="C175" s="371"/>
      <c r="D175" s="372"/>
      <c r="E175" s="373"/>
      <c r="F175" s="374"/>
      <c r="G175" s="365"/>
      <c r="H175" s="365"/>
      <c r="I175" s="365"/>
      <c r="J175" s="365"/>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7"/>
      <c r="AH175" s="367"/>
    </row>
    <row r="176" spans="1:34" s="368" customFormat="1" ht="25.5" x14ac:dyDescent="0.2">
      <c r="A176" s="369"/>
      <c r="B176" s="380" t="s">
        <v>165</v>
      </c>
      <c r="C176" s="371"/>
      <c r="D176" s="372"/>
      <c r="E176" s="373"/>
      <c r="F176" s="374"/>
      <c r="G176" s="365"/>
      <c r="H176" s="365"/>
      <c r="I176" s="365"/>
      <c r="J176" s="365"/>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7"/>
      <c r="AH176" s="367"/>
    </row>
    <row r="177" spans="1:34" s="368" customFormat="1" ht="14.25" x14ac:dyDescent="0.2">
      <c r="A177" s="369"/>
      <c r="B177" s="380" t="s">
        <v>166</v>
      </c>
      <c r="C177" s="371"/>
      <c r="D177" s="372"/>
      <c r="E177" s="373"/>
      <c r="F177" s="374"/>
      <c r="G177" s="365"/>
      <c r="H177" s="365"/>
      <c r="I177" s="365"/>
      <c r="J177" s="365"/>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7"/>
      <c r="AH177" s="367"/>
    </row>
    <row r="178" spans="1:34" s="368" customFormat="1" ht="25.5" x14ac:dyDescent="0.2">
      <c r="A178" s="369"/>
      <c r="B178" s="380" t="s">
        <v>167</v>
      </c>
      <c r="C178" s="371"/>
      <c r="D178" s="372"/>
      <c r="E178" s="373"/>
      <c r="F178" s="374"/>
      <c r="G178" s="365"/>
      <c r="H178" s="365"/>
      <c r="I178" s="365"/>
      <c r="J178" s="365"/>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7"/>
      <c r="AH178" s="367"/>
    </row>
    <row r="179" spans="1:34" s="368" customFormat="1" ht="14.25" x14ac:dyDescent="0.2">
      <c r="A179" s="369"/>
      <c r="B179" s="380"/>
      <c r="C179" s="371"/>
      <c r="D179" s="372"/>
      <c r="E179" s="373"/>
      <c r="F179" s="374"/>
      <c r="G179" s="365"/>
      <c r="H179" s="365"/>
      <c r="I179" s="365"/>
      <c r="J179" s="365"/>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7"/>
      <c r="AH179" s="367"/>
    </row>
    <row r="180" spans="1:34" s="368" customFormat="1" ht="14.25" x14ac:dyDescent="0.2">
      <c r="A180" s="369">
        <v>1</v>
      </c>
      <c r="B180" s="381" t="s">
        <v>168</v>
      </c>
      <c r="C180" s="382"/>
      <c r="D180" s="372"/>
      <c r="E180" s="383"/>
      <c r="F180" s="382"/>
      <c r="G180" s="365"/>
      <c r="H180" s="365"/>
      <c r="I180" s="365"/>
      <c r="J180" s="365"/>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7"/>
      <c r="AH180" s="367"/>
    </row>
    <row r="181" spans="1:34" s="368" customFormat="1" ht="38.25" x14ac:dyDescent="0.2">
      <c r="A181" s="369"/>
      <c r="B181" s="376" t="s">
        <v>343</v>
      </c>
      <c r="C181" s="382"/>
      <c r="D181" s="372"/>
      <c r="E181" s="383"/>
      <c r="F181" s="382"/>
      <c r="G181" s="365"/>
      <c r="H181" s="365"/>
      <c r="I181" s="365"/>
      <c r="J181" s="365"/>
      <c r="K181" s="365"/>
      <c r="L181" s="365"/>
      <c r="M181" s="365"/>
      <c r="N181" s="365"/>
      <c r="O181" s="365"/>
      <c r="P181" s="365"/>
      <c r="Q181" s="365"/>
      <c r="R181" s="365"/>
      <c r="S181" s="365"/>
      <c r="T181" s="365"/>
      <c r="U181" s="365"/>
      <c r="V181" s="366"/>
      <c r="W181" s="366"/>
      <c r="X181" s="366"/>
      <c r="Y181" s="366"/>
      <c r="Z181" s="366"/>
      <c r="AA181" s="366"/>
      <c r="AB181" s="366"/>
      <c r="AC181" s="366"/>
      <c r="AD181" s="366"/>
      <c r="AE181" s="366"/>
      <c r="AF181" s="366"/>
      <c r="AG181" s="367"/>
      <c r="AH181" s="367"/>
    </row>
    <row r="182" spans="1:34" s="368" customFormat="1" ht="63.75" x14ac:dyDescent="0.2">
      <c r="A182" s="369"/>
      <c r="B182" s="376" t="s">
        <v>352</v>
      </c>
      <c r="C182" s="382"/>
      <c r="D182" s="372"/>
      <c r="E182" s="383"/>
      <c r="F182" s="382"/>
      <c r="G182" s="365"/>
      <c r="H182" s="365"/>
      <c r="I182" s="365"/>
      <c r="J182" s="365"/>
      <c r="K182" s="365"/>
      <c r="L182" s="365"/>
      <c r="M182" s="365"/>
      <c r="N182" s="365"/>
      <c r="O182" s="365"/>
      <c r="P182" s="365"/>
      <c r="Q182" s="365"/>
      <c r="R182" s="365"/>
      <c r="S182" s="365"/>
      <c r="T182" s="365"/>
      <c r="U182" s="365"/>
      <c r="V182" s="366"/>
      <c r="W182" s="366"/>
      <c r="X182" s="366"/>
      <c r="Y182" s="366"/>
      <c r="Z182" s="366"/>
      <c r="AA182" s="366"/>
      <c r="AB182" s="366"/>
      <c r="AC182" s="366"/>
      <c r="AD182" s="366"/>
      <c r="AE182" s="366"/>
      <c r="AF182" s="366"/>
      <c r="AG182" s="367"/>
      <c r="AH182" s="367"/>
    </row>
    <row r="183" spans="1:34" s="368" customFormat="1" ht="38.25" x14ac:dyDescent="0.2">
      <c r="A183" s="369"/>
      <c r="B183" s="376" t="s">
        <v>169</v>
      </c>
      <c r="C183" s="382"/>
      <c r="D183" s="372"/>
      <c r="E183" s="383"/>
      <c r="F183" s="382"/>
      <c r="G183" s="365"/>
      <c r="H183" s="365"/>
      <c r="I183" s="365"/>
      <c r="J183" s="365"/>
      <c r="K183" s="365"/>
      <c r="L183" s="365"/>
      <c r="M183" s="365"/>
      <c r="N183" s="365"/>
      <c r="O183" s="365"/>
      <c r="P183" s="365"/>
      <c r="Q183" s="365"/>
      <c r="R183" s="365"/>
      <c r="S183" s="365"/>
      <c r="T183" s="365"/>
      <c r="U183" s="365"/>
      <c r="V183" s="366"/>
      <c r="W183" s="366"/>
      <c r="X183" s="366"/>
      <c r="Y183" s="366"/>
      <c r="Z183" s="366"/>
      <c r="AA183" s="366"/>
      <c r="AB183" s="366"/>
      <c r="AC183" s="366"/>
      <c r="AD183" s="366"/>
      <c r="AE183" s="366"/>
      <c r="AF183" s="366"/>
      <c r="AG183" s="367"/>
      <c r="AH183" s="367"/>
    </row>
    <row r="184" spans="1:34" s="368" customFormat="1" ht="15" x14ac:dyDescent="0.25">
      <c r="A184" s="369"/>
      <c r="B184" s="384"/>
      <c r="C184" s="385" t="s">
        <v>61</v>
      </c>
      <c r="D184" s="386">
        <v>578</v>
      </c>
      <c r="E184" s="373"/>
      <c r="F184" s="387">
        <f>D184*E184</f>
        <v>0</v>
      </c>
      <c r="G184" s="365"/>
      <c r="H184" s="365"/>
      <c r="I184" s="365"/>
      <c r="J184" s="365"/>
      <c r="K184" s="365"/>
      <c r="L184" s="365"/>
      <c r="M184" s="365"/>
      <c r="N184" s="388"/>
      <c r="O184" s="365"/>
      <c r="P184" s="365"/>
      <c r="Q184" s="365"/>
      <c r="R184" s="365"/>
      <c r="S184" s="365"/>
      <c r="T184" s="365"/>
      <c r="U184" s="365"/>
      <c r="V184" s="366"/>
      <c r="W184" s="366"/>
      <c r="X184" s="366"/>
      <c r="Y184" s="366"/>
      <c r="Z184" s="366"/>
      <c r="AA184" s="366"/>
      <c r="AB184" s="366"/>
      <c r="AC184" s="366"/>
      <c r="AD184" s="366"/>
      <c r="AE184" s="366"/>
      <c r="AF184" s="366"/>
      <c r="AG184" s="367"/>
      <c r="AH184" s="367"/>
    </row>
    <row r="185" spans="1:34" s="368" customFormat="1" ht="14.25" x14ac:dyDescent="0.2">
      <c r="A185" s="369"/>
      <c r="B185" s="389"/>
      <c r="C185" s="390"/>
      <c r="D185" s="391"/>
      <c r="E185" s="392"/>
      <c r="F185" s="391"/>
      <c r="G185" s="365"/>
      <c r="H185" s="365"/>
      <c r="I185" s="365"/>
      <c r="J185" s="365"/>
      <c r="K185" s="365"/>
      <c r="L185" s="365"/>
      <c r="M185" s="365"/>
      <c r="N185" s="365"/>
      <c r="O185" s="365"/>
      <c r="P185" s="365"/>
      <c r="Q185" s="365"/>
      <c r="R185" s="365"/>
      <c r="S185" s="365"/>
      <c r="T185" s="365"/>
      <c r="U185" s="365"/>
      <c r="V185" s="365"/>
      <c r="W185" s="365"/>
      <c r="X185" s="366"/>
      <c r="Y185" s="366"/>
      <c r="Z185" s="366"/>
      <c r="AA185" s="366"/>
      <c r="AB185" s="366"/>
      <c r="AC185" s="366"/>
      <c r="AD185" s="366"/>
      <c r="AE185" s="366"/>
      <c r="AF185" s="366"/>
      <c r="AG185" s="367"/>
      <c r="AH185" s="367"/>
    </row>
    <row r="186" spans="1:34" s="368" customFormat="1" ht="14.25" x14ac:dyDescent="0.2">
      <c r="A186" s="369">
        <v>2</v>
      </c>
      <c r="B186" s="381" t="s">
        <v>345</v>
      </c>
      <c r="C186" s="382"/>
      <c r="D186" s="372"/>
      <c r="E186" s="383"/>
      <c r="F186" s="382"/>
      <c r="G186" s="365"/>
      <c r="H186" s="365"/>
      <c r="I186" s="365"/>
      <c r="J186" s="365"/>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7"/>
      <c r="AH186" s="367"/>
    </row>
    <row r="187" spans="1:34" s="368" customFormat="1" ht="14.25" x14ac:dyDescent="0.2">
      <c r="A187" s="369"/>
      <c r="B187" s="376" t="s">
        <v>346</v>
      </c>
      <c r="C187" s="382"/>
      <c r="D187" s="372"/>
      <c r="E187" s="383"/>
      <c r="F187" s="382"/>
      <c r="G187" s="365"/>
      <c r="H187" s="365"/>
      <c r="I187" s="365"/>
      <c r="J187" s="365"/>
      <c r="K187" s="365"/>
      <c r="L187" s="365"/>
      <c r="M187" s="365"/>
      <c r="N187" s="365"/>
      <c r="O187" s="365"/>
      <c r="P187" s="365"/>
      <c r="Q187" s="365"/>
      <c r="R187" s="365"/>
      <c r="S187" s="365"/>
      <c r="T187" s="365"/>
      <c r="U187" s="365"/>
      <c r="V187" s="366"/>
      <c r="W187" s="366"/>
      <c r="X187" s="366"/>
      <c r="Y187" s="366"/>
      <c r="Z187" s="366"/>
      <c r="AA187" s="366"/>
      <c r="AB187" s="366"/>
      <c r="AC187" s="366"/>
      <c r="AD187" s="366"/>
      <c r="AE187" s="366"/>
      <c r="AF187" s="366"/>
      <c r="AG187" s="367"/>
      <c r="AH187" s="367"/>
    </row>
    <row r="188" spans="1:34" s="368" customFormat="1" ht="15" x14ac:dyDescent="0.25">
      <c r="A188" s="369"/>
      <c r="B188" s="384"/>
      <c r="C188" s="385" t="s">
        <v>61</v>
      </c>
      <c r="D188" s="386">
        <v>138</v>
      </c>
      <c r="E188" s="373"/>
      <c r="F188" s="469">
        <f>D188*E188</f>
        <v>0</v>
      </c>
      <c r="G188" s="365"/>
      <c r="H188" s="365"/>
      <c r="I188" s="365"/>
      <c r="J188" s="365"/>
      <c r="K188" s="365"/>
      <c r="L188" s="365"/>
      <c r="M188" s="365"/>
      <c r="N188" s="388"/>
      <c r="O188" s="365"/>
      <c r="P188" s="365"/>
      <c r="Q188" s="365"/>
      <c r="R188" s="365"/>
      <c r="S188" s="365"/>
      <c r="T188" s="365"/>
      <c r="U188" s="365"/>
      <c r="V188" s="366"/>
      <c r="W188" s="366"/>
      <c r="X188" s="366"/>
      <c r="Y188" s="366"/>
      <c r="Z188" s="366"/>
      <c r="AA188" s="366"/>
      <c r="AB188" s="366"/>
      <c r="AC188" s="366"/>
      <c r="AD188" s="366"/>
      <c r="AE188" s="366"/>
      <c r="AF188" s="366"/>
      <c r="AG188" s="367"/>
      <c r="AH188" s="367"/>
    </row>
    <row r="189" spans="1:34" s="368" customFormat="1" ht="14.25" x14ac:dyDescent="0.2">
      <c r="A189" s="369"/>
      <c r="B189" s="389"/>
      <c r="C189" s="390"/>
      <c r="D189" s="391"/>
      <c r="E189" s="392"/>
      <c r="F189" s="391"/>
      <c r="G189" s="365"/>
      <c r="H189" s="365"/>
      <c r="I189" s="365"/>
      <c r="J189" s="365"/>
      <c r="K189" s="365"/>
      <c r="L189" s="365"/>
      <c r="M189" s="365"/>
      <c r="N189" s="365"/>
      <c r="O189" s="365"/>
      <c r="P189" s="365"/>
      <c r="Q189" s="365"/>
      <c r="R189" s="365"/>
      <c r="S189" s="365"/>
      <c r="T189" s="365"/>
      <c r="U189" s="365"/>
      <c r="V189" s="365"/>
      <c r="W189" s="365"/>
      <c r="X189" s="366"/>
      <c r="Y189" s="366"/>
      <c r="Z189" s="366"/>
      <c r="AA189" s="366"/>
      <c r="AB189" s="366"/>
      <c r="AC189" s="366"/>
      <c r="AD189" s="366"/>
      <c r="AE189" s="366"/>
      <c r="AF189" s="366"/>
      <c r="AG189" s="367"/>
      <c r="AH189" s="367"/>
    </row>
    <row r="190" spans="1:34" s="144" customFormat="1" ht="14.25" x14ac:dyDescent="0.2">
      <c r="A190" s="45">
        <v>3</v>
      </c>
      <c r="B190" s="163" t="s">
        <v>113</v>
      </c>
      <c r="C190" s="162"/>
      <c r="D190" s="146"/>
      <c r="E190" s="146"/>
      <c r="F190" s="162"/>
      <c r="G190" s="1"/>
      <c r="H190" s="365"/>
      <c r="I190" s="365"/>
      <c r="J190" s="365"/>
      <c r="K190" s="365"/>
      <c r="L190" s="365"/>
      <c r="M190" s="365"/>
      <c r="N190" s="1"/>
      <c r="O190" s="146"/>
      <c r="P190" s="146"/>
      <c r="Q190" s="146"/>
    </row>
    <row r="191" spans="1:34" s="144" customFormat="1" ht="51" x14ac:dyDescent="0.2">
      <c r="A191" s="45"/>
      <c r="B191" s="164" t="s">
        <v>348</v>
      </c>
      <c r="C191" s="162"/>
      <c r="D191" s="146"/>
      <c r="E191" s="146"/>
      <c r="F191" s="162"/>
      <c r="G191" s="1"/>
      <c r="H191" s="1"/>
      <c r="I191" s="1"/>
      <c r="J191" s="1"/>
      <c r="K191" s="1"/>
      <c r="L191" s="1" t="s">
        <v>248</v>
      </c>
      <c r="M191" s="1">
        <v>451.3</v>
      </c>
      <c r="N191" s="1"/>
      <c r="O191" s="146"/>
      <c r="P191" s="146"/>
      <c r="Q191" s="146"/>
    </row>
    <row r="192" spans="1:34" s="144" customFormat="1" x14ac:dyDescent="0.2">
      <c r="A192" s="45"/>
      <c r="B192" s="161"/>
      <c r="C192" s="132" t="s">
        <v>61</v>
      </c>
      <c r="D192" s="134">
        <v>485</v>
      </c>
      <c r="E192" s="134"/>
      <c r="F192" s="111">
        <f>D192*E192</f>
        <v>0</v>
      </c>
      <c r="G192" s="1" t="s">
        <v>344</v>
      </c>
      <c r="H192" s="5">
        <v>4.17</v>
      </c>
      <c r="I192" s="550">
        <v>2.0699999999999998</v>
      </c>
      <c r="J192" s="1">
        <v>2.7</v>
      </c>
      <c r="K192" s="205">
        <f>SUM(H192:J192)</f>
        <v>8.9400000000000013</v>
      </c>
      <c r="L192" s="1">
        <v>2.75</v>
      </c>
      <c r="M192" s="1">
        <f>K192*L192</f>
        <v>24.585000000000004</v>
      </c>
      <c r="N192" s="1"/>
      <c r="O192" s="146"/>
      <c r="P192" s="146"/>
      <c r="Q192" s="146"/>
    </row>
    <row r="193" spans="1:51" s="144" customFormat="1" x14ac:dyDescent="0.2">
      <c r="A193" s="45"/>
      <c r="B193" s="158"/>
      <c r="C193" s="159"/>
      <c r="D193" s="146"/>
      <c r="E193" s="146"/>
      <c r="F193" s="159"/>
      <c r="G193" s="550" t="s">
        <v>344</v>
      </c>
      <c r="H193" s="5">
        <v>6.5</v>
      </c>
      <c r="I193" s="550">
        <v>2</v>
      </c>
      <c r="J193" s="550">
        <v>2.1</v>
      </c>
      <c r="K193" s="205">
        <f>SUM(H193:J193)</f>
        <v>10.6</v>
      </c>
      <c r="L193" s="550">
        <v>0.8</v>
      </c>
      <c r="M193" s="550">
        <f>K193*L193</f>
        <v>8.48</v>
      </c>
      <c r="N193" s="1"/>
      <c r="O193" s="146"/>
      <c r="P193" s="146"/>
      <c r="Q193" s="146"/>
    </row>
    <row r="194" spans="1:51" s="144" customFormat="1" x14ac:dyDescent="0.2">
      <c r="A194" s="45">
        <v>4</v>
      </c>
      <c r="B194" s="163" t="s">
        <v>347</v>
      </c>
      <c r="C194" s="162"/>
      <c r="D194" s="146"/>
      <c r="E194" s="146"/>
      <c r="F194" s="162"/>
      <c r="G194" s="1"/>
      <c r="H194" s="1"/>
      <c r="I194" s="1"/>
      <c r="J194" s="1"/>
      <c r="K194" s="1"/>
      <c r="L194" s="1"/>
      <c r="M194" s="1">
        <f>SUM(M191:M193)</f>
        <v>484.36500000000001</v>
      </c>
      <c r="N194" s="1"/>
      <c r="O194" s="146"/>
      <c r="P194" s="146"/>
      <c r="Q194" s="146"/>
    </row>
    <row r="195" spans="1:51" s="144" customFormat="1" ht="38.25" x14ac:dyDescent="0.2">
      <c r="A195" s="45"/>
      <c r="B195" s="164" t="s">
        <v>349</v>
      </c>
      <c r="C195" s="162"/>
      <c r="D195" s="146"/>
      <c r="E195" s="146"/>
      <c r="F195" s="162"/>
      <c r="G195" s="1"/>
      <c r="H195" s="1"/>
      <c r="I195" s="1"/>
      <c r="J195" s="1"/>
      <c r="K195" s="1"/>
      <c r="L195" s="1"/>
      <c r="M195" s="1"/>
      <c r="N195" s="1"/>
      <c r="O195" s="146"/>
      <c r="P195" s="146"/>
      <c r="Q195" s="146"/>
    </row>
    <row r="196" spans="1:51" s="144" customFormat="1" x14ac:dyDescent="0.2">
      <c r="A196" s="45"/>
      <c r="B196" s="161"/>
      <c r="C196" s="132" t="s">
        <v>61</v>
      </c>
      <c r="D196" s="134">
        <v>47</v>
      </c>
      <c r="E196" s="134"/>
      <c r="F196" s="111">
        <f>D196*E196</f>
        <v>0</v>
      </c>
      <c r="G196" s="1"/>
      <c r="H196" s="5"/>
      <c r="I196" s="205"/>
      <c r="J196" s="1"/>
      <c r="K196" s="1"/>
      <c r="L196" s="1"/>
      <c r="M196" s="1"/>
      <c r="N196" s="1"/>
      <c r="O196" s="146"/>
      <c r="P196" s="146"/>
      <c r="Q196" s="146"/>
    </row>
    <row r="197" spans="1:51" s="547" customFormat="1" x14ac:dyDescent="0.2">
      <c r="A197" s="548"/>
      <c r="B197" s="560"/>
      <c r="C197" s="132"/>
      <c r="D197" s="134"/>
      <c r="E197" s="134"/>
      <c r="F197" s="111"/>
      <c r="G197" s="550"/>
      <c r="H197" s="5"/>
      <c r="I197" s="205"/>
      <c r="J197" s="550"/>
      <c r="K197" s="550"/>
      <c r="L197" s="550"/>
      <c r="M197" s="550"/>
      <c r="N197" s="550"/>
      <c r="O197" s="549"/>
      <c r="P197" s="549"/>
      <c r="Q197" s="549"/>
    </row>
    <row r="198" spans="1:51" s="547" customFormat="1" x14ac:dyDescent="0.2">
      <c r="A198" s="573">
        <v>5</v>
      </c>
      <c r="B198" s="578" t="s">
        <v>351</v>
      </c>
      <c r="C198" s="577"/>
      <c r="D198" s="575"/>
      <c r="E198" s="575"/>
      <c r="F198" s="577"/>
      <c r="G198" s="550"/>
      <c r="H198" s="5"/>
      <c r="I198" s="205"/>
      <c r="J198" s="550"/>
      <c r="K198" s="550"/>
      <c r="L198" s="550"/>
      <c r="M198" s="550"/>
      <c r="N198" s="550"/>
      <c r="O198" s="549"/>
      <c r="P198" s="549"/>
      <c r="Q198" s="549"/>
    </row>
    <row r="199" spans="1:51" s="547" customFormat="1" ht="51" x14ac:dyDescent="0.2">
      <c r="A199" s="573"/>
      <c r="B199" s="579" t="s">
        <v>350</v>
      </c>
      <c r="C199" s="577"/>
      <c r="D199" s="575"/>
      <c r="E199" s="575"/>
      <c r="F199" s="577"/>
      <c r="G199" s="550"/>
      <c r="H199" s="5"/>
      <c r="I199" s="205"/>
      <c r="J199" s="550"/>
      <c r="K199" s="550"/>
      <c r="L199" s="550"/>
      <c r="M199" s="550"/>
      <c r="N199" s="550"/>
      <c r="O199" s="549"/>
      <c r="P199" s="549"/>
      <c r="Q199" s="549"/>
    </row>
    <row r="200" spans="1:51" s="547" customFormat="1" ht="13.5" thickBot="1" x14ac:dyDescent="0.25">
      <c r="A200" s="573"/>
      <c r="B200" s="574"/>
      <c r="C200" s="576" t="s">
        <v>61</v>
      </c>
      <c r="D200" s="577">
        <v>24</v>
      </c>
      <c r="E200" s="575"/>
      <c r="F200" s="572">
        <f>D200*E200</f>
        <v>0</v>
      </c>
      <c r="G200" s="550"/>
      <c r="H200" s="5"/>
      <c r="I200" s="205"/>
      <c r="J200" s="550"/>
      <c r="K200" s="550"/>
      <c r="L200" s="550"/>
      <c r="M200" s="550"/>
      <c r="N200" s="550"/>
      <c r="O200" s="549"/>
      <c r="P200" s="549"/>
      <c r="Q200" s="549"/>
    </row>
    <row r="201" spans="1:51" x14ac:dyDescent="0.2">
      <c r="A201" s="247"/>
      <c r="B201" s="102" t="s">
        <v>88</v>
      </c>
      <c r="C201" s="565"/>
      <c r="D201" s="564"/>
      <c r="E201" s="339"/>
      <c r="F201" s="555"/>
      <c r="O201" s="188"/>
      <c r="P201" s="188"/>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row>
    <row r="202" spans="1:51" x14ac:dyDescent="0.2">
      <c r="A202" s="247"/>
      <c r="B202" s="103"/>
      <c r="C202" s="565"/>
      <c r="D202" s="564"/>
      <c r="E202" s="339"/>
      <c r="F202" s="555"/>
      <c r="O202" s="188"/>
      <c r="P202" s="188"/>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row>
    <row r="203" spans="1:51" ht="13.5" thickBot="1" x14ac:dyDescent="0.25">
      <c r="A203" s="247"/>
      <c r="B203" s="104"/>
      <c r="C203" s="565"/>
      <c r="D203" s="564"/>
      <c r="E203" s="339"/>
      <c r="F203" s="555"/>
      <c r="O203" s="188"/>
      <c r="P203" s="188"/>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row>
    <row r="204" spans="1:51" s="368" customFormat="1" ht="15" thickBot="1" x14ac:dyDescent="0.25">
      <c r="A204" s="393"/>
      <c r="B204" s="394"/>
      <c r="C204" s="395"/>
      <c r="D204" s="396"/>
      <c r="E204" s="397"/>
      <c r="F204" s="398"/>
      <c r="G204" s="365"/>
      <c r="H204" s="365"/>
      <c r="I204" s="365"/>
      <c r="J204" s="365"/>
      <c r="K204" s="365"/>
      <c r="L204" s="365"/>
      <c r="M204" s="365"/>
      <c r="N204" s="366"/>
      <c r="O204" s="366"/>
      <c r="P204" s="366"/>
      <c r="Q204" s="366"/>
      <c r="R204" s="366"/>
      <c r="S204" s="366"/>
      <c r="T204" s="366"/>
      <c r="U204" s="366"/>
      <c r="V204" s="366"/>
      <c r="W204" s="366"/>
      <c r="X204" s="366"/>
      <c r="Y204" s="366"/>
      <c r="Z204" s="366"/>
      <c r="AA204" s="366"/>
      <c r="AB204" s="366"/>
      <c r="AC204" s="366"/>
      <c r="AD204" s="366"/>
      <c r="AE204" s="366"/>
      <c r="AF204" s="366"/>
      <c r="AG204" s="367"/>
      <c r="AH204" s="367"/>
    </row>
    <row r="205" spans="1:51" s="368" customFormat="1" ht="14.25" x14ac:dyDescent="0.2">
      <c r="A205" s="369"/>
      <c r="B205" s="399" t="s">
        <v>294</v>
      </c>
      <c r="C205" s="371"/>
      <c r="D205" s="372"/>
      <c r="E205" s="373"/>
      <c r="F205" s="400">
        <f>SUM(F182:F204)</f>
        <v>0</v>
      </c>
      <c r="G205" s="365"/>
      <c r="H205" s="365"/>
      <c r="I205" s="365"/>
      <c r="J205" s="365"/>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7"/>
      <c r="AH205" s="367"/>
    </row>
    <row r="206" spans="1:51" s="144" customFormat="1" x14ac:dyDescent="0.2">
      <c r="A206" s="145"/>
      <c r="B206" s="147"/>
      <c r="C206" s="49"/>
      <c r="D206" s="50"/>
      <c r="E206" s="50"/>
      <c r="G206" s="1"/>
      <c r="H206" s="1"/>
      <c r="I206" s="1"/>
      <c r="J206" s="1"/>
      <c r="K206" s="1"/>
      <c r="L206" s="1"/>
      <c r="M206" s="1"/>
      <c r="N206" s="1"/>
      <c r="O206" s="146"/>
      <c r="P206" s="146"/>
      <c r="Q206" s="146"/>
    </row>
    <row r="207" spans="1:51" s="144" customFormat="1" x14ac:dyDescent="0.2">
      <c r="A207" s="145"/>
      <c r="B207" s="147"/>
      <c r="C207" s="49"/>
      <c r="D207" s="50"/>
      <c r="E207" s="50"/>
      <c r="G207" s="1"/>
      <c r="H207" s="1"/>
      <c r="I207" s="1"/>
      <c r="J207" s="1"/>
      <c r="K207" s="1"/>
      <c r="L207" s="1"/>
      <c r="M207" s="1"/>
      <c r="N207" s="1"/>
      <c r="O207" s="146"/>
      <c r="P207" s="146"/>
      <c r="Q207" s="146"/>
    </row>
    <row r="208" spans="1:51" s="25" customFormat="1" x14ac:dyDescent="0.2">
      <c r="A208" s="150">
        <v>4</v>
      </c>
      <c r="B208" s="46" t="s">
        <v>36</v>
      </c>
      <c r="C208" s="47"/>
      <c r="D208" s="48"/>
      <c r="E208" s="48"/>
      <c r="G208" s="207"/>
      <c r="H208" s="207"/>
      <c r="I208" s="207"/>
      <c r="J208" s="207"/>
      <c r="K208" s="207"/>
      <c r="L208" s="207"/>
      <c r="M208" s="207"/>
      <c r="N208" s="207"/>
      <c r="O208" s="92"/>
      <c r="P208" s="92"/>
      <c r="Q208" s="92"/>
    </row>
    <row r="209" spans="1:51" s="144" customFormat="1" x14ac:dyDescent="0.2">
      <c r="A209" s="45"/>
      <c r="B209" s="148"/>
      <c r="C209" s="146"/>
      <c r="D209" s="146"/>
      <c r="E209" s="146"/>
      <c r="F209" s="146"/>
      <c r="G209" s="1"/>
      <c r="H209" s="1"/>
      <c r="I209" s="1"/>
      <c r="J209" s="1"/>
      <c r="K209" s="1"/>
      <c r="L209" s="1"/>
      <c r="M209" s="1"/>
      <c r="N209" s="1"/>
      <c r="O209" s="146"/>
      <c r="P209" s="146"/>
      <c r="Q209" s="146"/>
    </row>
    <row r="210" spans="1:51" s="144" customFormat="1" x14ac:dyDescent="0.2">
      <c r="A210" s="438">
        <v>1</v>
      </c>
      <c r="B210" s="439" t="s">
        <v>286</v>
      </c>
      <c r="C210" s="440"/>
      <c r="D210" s="441"/>
      <c r="E210" s="4"/>
      <c r="F210" s="442"/>
      <c r="G210" s="1"/>
      <c r="H210" s="1"/>
      <c r="I210" s="1"/>
      <c r="J210" s="1"/>
      <c r="K210" s="1"/>
      <c r="L210" s="1"/>
      <c r="M210" s="1"/>
      <c r="N210" s="1"/>
      <c r="O210" s="146"/>
      <c r="P210" s="146"/>
      <c r="Q210" s="146"/>
    </row>
    <row r="211" spans="1:51" s="144" customFormat="1" ht="51" x14ac:dyDescent="0.2">
      <c r="A211" s="443"/>
      <c r="B211" s="444" t="s">
        <v>361</v>
      </c>
      <c r="C211" s="445"/>
      <c r="D211" s="441"/>
      <c r="E211" s="4"/>
      <c r="F211" s="442"/>
      <c r="G211" s="1"/>
      <c r="H211" s="1"/>
      <c r="I211" s="1"/>
      <c r="J211" s="1"/>
      <c r="K211" s="1"/>
      <c r="L211" s="1"/>
      <c r="M211" s="1"/>
      <c r="N211" s="1"/>
      <c r="O211" s="146"/>
      <c r="P211" s="146"/>
      <c r="Q211" s="146"/>
    </row>
    <row r="212" spans="1:51" s="144" customFormat="1" x14ac:dyDescent="0.2">
      <c r="A212" s="443"/>
      <c r="B212" s="446"/>
      <c r="C212" s="438" t="s">
        <v>22</v>
      </c>
      <c r="D212" s="447">
        <v>29</v>
      </c>
      <c r="E212" s="4"/>
      <c r="F212" s="111">
        <f t="shared" ref="F212" si="3">D212*E212</f>
        <v>0</v>
      </c>
      <c r="G212" s="1"/>
      <c r="H212" s="1"/>
      <c r="I212" s="1"/>
      <c r="J212" s="1"/>
      <c r="K212" s="1"/>
      <c r="L212" s="1"/>
      <c r="M212" s="1"/>
      <c r="N212" s="1"/>
      <c r="O212" s="146"/>
      <c r="P212" s="146"/>
      <c r="Q212" s="146"/>
    </row>
    <row r="213" spans="1:51" s="547" customFormat="1" x14ac:dyDescent="0.2">
      <c r="A213" s="548"/>
      <c r="B213" s="148"/>
      <c r="C213" s="549"/>
      <c r="D213" s="549"/>
      <c r="E213" s="549"/>
      <c r="F213" s="549"/>
      <c r="G213" s="550"/>
      <c r="H213" s="550"/>
      <c r="I213" s="550"/>
      <c r="J213" s="550"/>
      <c r="K213" s="550"/>
      <c r="L213" s="550"/>
      <c r="M213" s="550"/>
      <c r="N213" s="550"/>
      <c r="O213" s="549"/>
      <c r="P213" s="549"/>
      <c r="Q213" s="549"/>
    </row>
    <row r="214" spans="1:51" s="547" customFormat="1" x14ac:dyDescent="0.2">
      <c r="A214" s="438">
        <v>2</v>
      </c>
      <c r="B214" s="439" t="s">
        <v>342</v>
      </c>
      <c r="C214" s="440"/>
      <c r="D214" s="441"/>
      <c r="E214" s="551"/>
      <c r="F214" s="442"/>
      <c r="G214" s="550"/>
      <c r="H214" s="550"/>
      <c r="I214" s="550"/>
      <c r="J214" s="550"/>
      <c r="K214" s="550"/>
      <c r="L214" s="550"/>
      <c r="M214" s="550"/>
      <c r="N214" s="550"/>
      <c r="O214" s="549"/>
      <c r="P214" s="549"/>
      <c r="Q214" s="549"/>
    </row>
    <row r="215" spans="1:51" s="574" customFormat="1" ht="51" x14ac:dyDescent="0.2">
      <c r="A215" s="438"/>
      <c r="B215" s="444" t="s">
        <v>362</v>
      </c>
      <c r="C215" s="440"/>
      <c r="D215" s="441"/>
      <c r="E215" s="572"/>
      <c r="F215" s="442"/>
      <c r="G215" s="550"/>
      <c r="H215" s="550"/>
      <c r="I215" s="550"/>
      <c r="J215" s="550"/>
      <c r="K215" s="550"/>
      <c r="L215" s="550"/>
      <c r="M215" s="550"/>
      <c r="N215" s="550"/>
      <c r="O215" s="575"/>
      <c r="P215" s="575"/>
      <c r="Q215" s="575"/>
    </row>
    <row r="216" spans="1:51" s="547" customFormat="1" x14ac:dyDescent="0.2">
      <c r="A216" s="443"/>
      <c r="B216" s="446"/>
      <c r="C216" s="438" t="s">
        <v>22</v>
      </c>
      <c r="D216" s="447">
        <v>20</v>
      </c>
      <c r="E216" s="551"/>
      <c r="F216" s="111">
        <f t="shared" ref="F216" si="4">D216*E216</f>
        <v>0</v>
      </c>
      <c r="G216" s="550"/>
      <c r="H216" s="550">
        <v>13.7</v>
      </c>
      <c r="I216" s="550">
        <v>5.9</v>
      </c>
      <c r="J216" s="550">
        <f>SUM(H216:I216)</f>
        <v>19.600000000000001</v>
      </c>
      <c r="K216" s="550"/>
      <c r="L216" s="550"/>
      <c r="M216" s="550"/>
      <c r="N216" s="550"/>
      <c r="O216" s="549"/>
      <c r="P216" s="549"/>
      <c r="Q216" s="549"/>
    </row>
    <row r="217" spans="1:51" s="82" customFormat="1" ht="13.5" thickBot="1" x14ac:dyDescent="0.25">
      <c r="A217" s="72"/>
      <c r="B217" s="80"/>
      <c r="C217" s="71"/>
      <c r="D217" s="81"/>
      <c r="E217" s="81"/>
      <c r="G217" s="81"/>
      <c r="H217" s="81"/>
      <c r="I217" s="81"/>
      <c r="J217" s="81"/>
      <c r="K217" s="81"/>
      <c r="L217" s="81"/>
      <c r="M217" s="81"/>
      <c r="N217" s="81"/>
      <c r="O217" s="81"/>
      <c r="P217" s="81"/>
      <c r="Q217" s="81"/>
    </row>
    <row r="218" spans="1:51" s="144" customFormat="1" x14ac:dyDescent="0.2">
      <c r="A218" s="145"/>
      <c r="B218" s="147" t="s">
        <v>374</v>
      </c>
      <c r="C218" s="49"/>
      <c r="D218" s="50"/>
      <c r="F218" s="50">
        <f>SUM(F211:F217)</f>
        <v>0</v>
      </c>
      <c r="G218" s="1"/>
      <c r="H218" s="1"/>
      <c r="I218" s="1"/>
      <c r="J218" s="1"/>
      <c r="K218" s="1"/>
      <c r="L218" s="1"/>
      <c r="M218" s="1"/>
      <c r="N218" s="1"/>
      <c r="O218" s="146"/>
      <c r="P218" s="146"/>
      <c r="Q218" s="146"/>
    </row>
    <row r="219" spans="1:51" s="144" customFormat="1" x14ac:dyDescent="0.2">
      <c r="A219" s="145"/>
      <c r="B219" s="147"/>
      <c r="C219" s="49"/>
      <c r="D219" s="50"/>
      <c r="F219" s="50"/>
      <c r="G219" s="1"/>
      <c r="H219" s="1"/>
      <c r="I219" s="1"/>
      <c r="J219" s="1"/>
      <c r="K219" s="1"/>
      <c r="L219" s="1"/>
      <c r="M219" s="1"/>
      <c r="N219" s="1"/>
      <c r="O219" s="146"/>
      <c r="P219" s="146"/>
      <c r="Q219" s="146"/>
    </row>
    <row r="220" spans="1:51" x14ac:dyDescent="0.2">
      <c r="A220" s="149"/>
      <c r="B220" s="69"/>
      <c r="C220" s="107"/>
      <c r="D220" s="117"/>
      <c r="E220" s="340"/>
      <c r="F220" s="340"/>
      <c r="G220" s="198"/>
      <c r="H220" s="108"/>
      <c r="O220" s="188"/>
      <c r="P220" s="188"/>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row>
    <row r="221" spans="1:51" s="131" customFormat="1" x14ac:dyDescent="0.2">
      <c r="A221" s="472">
        <v>5</v>
      </c>
      <c r="B221" s="466" t="s">
        <v>119</v>
      </c>
      <c r="C221" s="467"/>
      <c r="D221" s="470"/>
      <c r="E221" s="478"/>
      <c r="F221" s="478"/>
      <c r="G221" s="175"/>
      <c r="H221" s="175"/>
      <c r="I221" s="175"/>
      <c r="J221" s="230"/>
      <c r="K221" s="175"/>
      <c r="L221" s="231"/>
      <c r="M221" s="175"/>
      <c r="N221" s="175"/>
      <c r="O221" s="175"/>
      <c r="P221" s="175"/>
    </row>
    <row r="222" spans="1:51" s="131" customFormat="1" x14ac:dyDescent="0.2">
      <c r="A222" s="462"/>
      <c r="B222" s="476"/>
      <c r="C222" s="477"/>
      <c r="D222" s="469"/>
      <c r="E222" s="479"/>
      <c r="F222" s="469"/>
      <c r="G222" s="175"/>
      <c r="H222" s="175"/>
      <c r="I222" s="175"/>
      <c r="J222" s="230"/>
      <c r="K222" s="175"/>
      <c r="L222" s="231"/>
      <c r="M222" s="175"/>
      <c r="N222" s="175"/>
      <c r="O222" s="175"/>
      <c r="P222" s="175"/>
    </row>
    <row r="223" spans="1:51" s="485" customFormat="1" x14ac:dyDescent="0.2">
      <c r="A223" s="486">
        <v>1</v>
      </c>
      <c r="B223" s="490" t="s">
        <v>210</v>
      </c>
      <c r="C223" s="467"/>
      <c r="D223" s="489"/>
      <c r="E223" s="478"/>
      <c r="F223" s="478"/>
      <c r="G223" s="175"/>
      <c r="H223" s="175"/>
      <c r="I223" s="175"/>
      <c r="J223" s="230"/>
      <c r="K223" s="175"/>
      <c r="L223" s="231"/>
      <c r="M223" s="175"/>
      <c r="N223" s="175"/>
      <c r="O223" s="175"/>
      <c r="P223" s="175"/>
    </row>
    <row r="224" spans="1:51" s="485" customFormat="1" ht="25.5" x14ac:dyDescent="0.2">
      <c r="A224" s="486"/>
      <c r="B224" s="487" t="s">
        <v>211</v>
      </c>
      <c r="C224" s="467"/>
      <c r="D224" s="489"/>
      <c r="E224" s="478"/>
      <c r="F224" s="478"/>
      <c r="G224" s="175"/>
      <c r="H224" s="175"/>
      <c r="I224" s="175"/>
      <c r="J224" s="230"/>
      <c r="K224" s="175"/>
      <c r="L224" s="231"/>
      <c r="M224" s="175"/>
      <c r="N224" s="175"/>
      <c r="O224" s="175"/>
      <c r="P224" s="175"/>
    </row>
    <row r="225" spans="1:18" s="485" customFormat="1" ht="51" x14ac:dyDescent="0.2">
      <c r="A225" s="486"/>
      <c r="B225" s="487" t="s">
        <v>212</v>
      </c>
      <c r="C225" s="467"/>
      <c r="D225" s="489"/>
      <c r="E225" s="478"/>
      <c r="F225" s="478"/>
      <c r="G225" s="175"/>
      <c r="H225" s="175"/>
      <c r="I225" s="175"/>
      <c r="J225" s="230"/>
      <c r="K225" s="175"/>
      <c r="L225" s="231"/>
      <c r="M225" s="175"/>
      <c r="N225" s="175"/>
      <c r="O225" s="175"/>
      <c r="P225" s="175"/>
    </row>
    <row r="226" spans="1:18" s="485" customFormat="1" ht="25.5" x14ac:dyDescent="0.2">
      <c r="A226" s="486"/>
      <c r="B226" s="495" t="s">
        <v>213</v>
      </c>
      <c r="C226" s="467"/>
      <c r="D226" s="489"/>
      <c r="E226" s="478"/>
      <c r="F226" s="478"/>
      <c r="G226" s="175"/>
      <c r="H226" s="175"/>
      <c r="I226" s="175"/>
      <c r="J226" s="230"/>
      <c r="K226" s="175"/>
      <c r="L226" s="231"/>
      <c r="M226" s="175"/>
      <c r="N226" s="175"/>
      <c r="O226" s="175"/>
      <c r="P226" s="175"/>
    </row>
    <row r="227" spans="1:18" s="485" customFormat="1" x14ac:dyDescent="0.2">
      <c r="A227" s="486"/>
      <c r="B227" s="490"/>
      <c r="C227" s="494" t="s">
        <v>214</v>
      </c>
      <c r="D227" s="489">
        <v>1</v>
      </c>
      <c r="E227" s="489"/>
      <c r="F227" s="111">
        <f t="shared" ref="F227" si="5">D227*E227</f>
        <v>0</v>
      </c>
      <c r="G227" s="175"/>
      <c r="H227" s="175"/>
      <c r="I227" s="175"/>
      <c r="J227" s="230"/>
      <c r="K227" s="175"/>
      <c r="L227" s="231"/>
      <c r="M227" s="175"/>
      <c r="N227" s="175"/>
      <c r="O227" s="175"/>
      <c r="P227" s="175"/>
    </row>
    <row r="228" spans="1:18" s="485" customFormat="1" x14ac:dyDescent="0.2">
      <c r="A228" s="486"/>
      <c r="B228" s="490"/>
      <c r="C228" s="494"/>
      <c r="D228" s="489"/>
      <c r="E228" s="489"/>
      <c r="F228" s="111"/>
      <c r="G228" s="175"/>
      <c r="H228" s="175"/>
      <c r="I228" s="175"/>
      <c r="J228" s="230"/>
      <c r="K228" s="175"/>
      <c r="L228" s="231"/>
      <c r="M228" s="175"/>
      <c r="N228" s="175"/>
      <c r="O228" s="175"/>
      <c r="P228" s="175"/>
    </row>
    <row r="229" spans="1:18" s="131" customFormat="1" x14ac:dyDescent="0.2">
      <c r="A229" s="463">
        <v>2</v>
      </c>
      <c r="B229" s="465" t="s">
        <v>198</v>
      </c>
      <c r="C229" s="467"/>
      <c r="D229" s="470"/>
      <c r="E229" s="478"/>
      <c r="F229" s="478"/>
      <c r="G229" s="175"/>
      <c r="H229" s="175"/>
      <c r="I229" s="175"/>
      <c r="J229" s="230"/>
      <c r="K229" s="175"/>
      <c r="L229" s="231"/>
      <c r="M229" s="175"/>
      <c r="N229" s="175"/>
      <c r="O229" s="175"/>
      <c r="P229" s="175"/>
    </row>
    <row r="230" spans="1:18" s="482" customFormat="1" ht="38.25" x14ac:dyDescent="0.2">
      <c r="A230" s="483"/>
      <c r="B230" s="487" t="s">
        <v>207</v>
      </c>
      <c r="C230" s="467"/>
      <c r="D230" s="484"/>
      <c r="E230" s="478"/>
      <c r="F230" s="478"/>
      <c r="G230" s="175"/>
      <c r="H230" s="175"/>
      <c r="I230" s="175"/>
      <c r="J230" s="230"/>
      <c r="K230" s="175"/>
      <c r="L230" s="231"/>
      <c r="M230" s="175"/>
      <c r="N230" s="175"/>
      <c r="O230" s="175"/>
      <c r="P230" s="175"/>
    </row>
    <row r="231" spans="1:18" s="482" customFormat="1" x14ac:dyDescent="0.2">
      <c r="A231" s="483"/>
      <c r="B231" s="487" t="s">
        <v>206</v>
      </c>
      <c r="C231" s="467"/>
      <c r="D231" s="484"/>
      <c r="E231" s="478"/>
      <c r="F231" s="478"/>
      <c r="G231" s="175"/>
      <c r="H231" s="175"/>
      <c r="I231" s="175"/>
      <c r="J231" s="230"/>
      <c r="K231" s="175"/>
      <c r="L231" s="231"/>
      <c r="M231" s="175"/>
      <c r="N231" s="175"/>
      <c r="O231" s="175"/>
      <c r="P231" s="175"/>
    </row>
    <row r="232" spans="1:18" s="482" customFormat="1" x14ac:dyDescent="0.2">
      <c r="A232" s="483"/>
      <c r="B232" s="487" t="s">
        <v>205</v>
      </c>
      <c r="C232" s="467"/>
      <c r="D232" s="484"/>
      <c r="E232" s="478"/>
      <c r="F232" s="478"/>
      <c r="G232" s="175"/>
      <c r="H232" s="175"/>
      <c r="I232" s="175"/>
      <c r="J232" s="230"/>
      <c r="K232" s="175"/>
      <c r="L232" s="231"/>
      <c r="M232" s="175"/>
      <c r="N232" s="175"/>
      <c r="O232" s="175"/>
      <c r="P232" s="175"/>
    </row>
    <row r="233" spans="1:18" s="482" customFormat="1" x14ac:dyDescent="0.2">
      <c r="A233" s="483"/>
      <c r="B233" s="495" t="s">
        <v>199</v>
      </c>
      <c r="C233" s="467"/>
      <c r="D233" s="484"/>
      <c r="E233" s="478"/>
      <c r="F233" s="478"/>
      <c r="G233" s="175"/>
      <c r="H233" s="175"/>
      <c r="I233" s="175"/>
      <c r="J233" s="230"/>
      <c r="K233" s="175"/>
      <c r="L233" s="231"/>
      <c r="M233" s="175"/>
      <c r="N233" s="175"/>
      <c r="O233" s="175"/>
      <c r="P233" s="175"/>
    </row>
    <row r="234" spans="1:18" s="482" customFormat="1" ht="38.25" x14ac:dyDescent="0.2">
      <c r="A234" s="483"/>
      <c r="B234" s="487" t="s">
        <v>360</v>
      </c>
      <c r="C234" s="467"/>
      <c r="D234" s="484"/>
      <c r="E234" s="478"/>
      <c r="F234" s="478"/>
      <c r="I234" s="174"/>
      <c r="J234" s="174" t="s">
        <v>263</v>
      </c>
      <c r="K234" s="174" t="s">
        <v>264</v>
      </c>
      <c r="L234" s="174" t="s">
        <v>267</v>
      </c>
      <c r="M234" s="514" t="s">
        <v>265</v>
      </c>
      <c r="N234" s="174" t="s">
        <v>266</v>
      </c>
      <c r="O234" s="174"/>
      <c r="P234" s="174"/>
      <c r="Q234" s="130"/>
      <c r="R234" s="130"/>
    </row>
    <row r="235" spans="1:18" s="482" customFormat="1" ht="38.25" x14ac:dyDescent="0.2">
      <c r="A235" s="483"/>
      <c r="B235" s="487" t="s">
        <v>273</v>
      </c>
      <c r="C235" s="467"/>
      <c r="D235" s="484"/>
      <c r="E235" s="478"/>
      <c r="F235" s="478"/>
      <c r="H235" s="482" t="s">
        <v>270</v>
      </c>
      <c r="I235" s="174" t="s">
        <v>262</v>
      </c>
      <c r="J235" s="174">
        <v>1.44</v>
      </c>
      <c r="K235" s="174">
        <v>6</v>
      </c>
      <c r="L235" s="174">
        <v>2</v>
      </c>
      <c r="M235" s="514">
        <v>2.4</v>
      </c>
      <c r="N235" s="174">
        <f>J235*K235*L235*M235</f>
        <v>41.472000000000001</v>
      </c>
      <c r="O235" s="174"/>
      <c r="P235" s="174"/>
      <c r="Q235" s="130"/>
      <c r="R235" s="130"/>
    </row>
    <row r="236" spans="1:18" s="482" customFormat="1" x14ac:dyDescent="0.2">
      <c r="A236" s="483"/>
      <c r="B236" s="487" t="s">
        <v>208</v>
      </c>
      <c r="C236" s="467"/>
      <c r="D236" s="484"/>
      <c r="E236" s="478"/>
      <c r="F236" s="478"/>
      <c r="H236" s="482" t="s">
        <v>121</v>
      </c>
      <c r="I236" s="174" t="s">
        <v>268</v>
      </c>
      <c r="J236" s="174">
        <v>1.27</v>
      </c>
      <c r="K236" s="174">
        <v>2</v>
      </c>
      <c r="L236" s="174">
        <v>2</v>
      </c>
      <c r="M236" s="514">
        <v>0.63</v>
      </c>
      <c r="N236" s="174">
        <f>J236*K236*L236*M236</f>
        <v>3.2004000000000001</v>
      </c>
      <c r="O236" s="174"/>
      <c r="P236" s="174"/>
      <c r="Q236" s="130"/>
      <c r="R236" s="130"/>
    </row>
    <row r="237" spans="1:18" s="482" customFormat="1" x14ac:dyDescent="0.2">
      <c r="A237" s="483"/>
      <c r="B237" s="495" t="s">
        <v>200</v>
      </c>
      <c r="C237" s="467"/>
      <c r="D237" s="484"/>
      <c r="E237" s="478"/>
      <c r="F237" s="478"/>
      <c r="H237" s="482" t="s">
        <v>271</v>
      </c>
      <c r="I237" s="174" t="s">
        <v>269</v>
      </c>
      <c r="J237" s="174">
        <v>0.9</v>
      </c>
      <c r="K237" s="174">
        <v>1</v>
      </c>
      <c r="L237" s="514">
        <v>1</v>
      </c>
      <c r="M237" s="174">
        <v>1.88</v>
      </c>
      <c r="N237" s="174">
        <f>J237*K237*L237*M237</f>
        <v>1.6919999999999999</v>
      </c>
      <c r="O237" s="174"/>
      <c r="P237" s="174"/>
      <c r="Q237" s="130"/>
      <c r="R237" s="130"/>
    </row>
    <row r="238" spans="1:18" s="485" customFormat="1" x14ac:dyDescent="0.2">
      <c r="A238" s="486"/>
      <c r="B238" s="495" t="s">
        <v>275</v>
      </c>
      <c r="C238" s="467"/>
      <c r="D238" s="489"/>
      <c r="E238" s="478"/>
      <c r="F238" s="478"/>
      <c r="G238" s="174"/>
      <c r="H238" s="174" t="s">
        <v>272</v>
      </c>
      <c r="I238" s="174" t="s">
        <v>274</v>
      </c>
      <c r="J238" s="514">
        <v>1.8</v>
      </c>
      <c r="K238" s="174">
        <v>1</v>
      </c>
      <c r="L238" s="515">
        <v>2</v>
      </c>
      <c r="M238" s="174">
        <v>12.8</v>
      </c>
      <c r="N238" s="174">
        <f>J238*K238*L238*M238</f>
        <v>46.080000000000005</v>
      </c>
      <c r="O238" s="174"/>
      <c r="P238" s="174"/>
      <c r="Q238" s="130"/>
      <c r="R238" s="130"/>
    </row>
    <row r="239" spans="1:18" s="131" customFormat="1" x14ac:dyDescent="0.2">
      <c r="A239" s="463"/>
      <c r="B239" s="488" t="s">
        <v>201</v>
      </c>
      <c r="C239" s="467"/>
      <c r="D239" s="470"/>
      <c r="E239" s="478"/>
      <c r="F239" s="478"/>
      <c r="G239" s="174"/>
      <c r="H239" s="174"/>
      <c r="I239" s="174"/>
      <c r="J239" s="514"/>
      <c r="K239" s="174"/>
      <c r="L239" s="515"/>
      <c r="M239" s="174"/>
      <c r="N239" s="174">
        <f>SUM(N235:N238)</f>
        <v>92.444400000000002</v>
      </c>
      <c r="O239" s="174"/>
      <c r="P239" s="174"/>
      <c r="Q239" s="130"/>
      <c r="R239" s="130"/>
    </row>
    <row r="240" spans="1:18" s="131" customFormat="1" ht="25.5" x14ac:dyDescent="0.2">
      <c r="A240" s="463"/>
      <c r="B240" s="488" t="s">
        <v>209</v>
      </c>
      <c r="C240" s="467"/>
      <c r="D240" s="470"/>
      <c r="E240" s="478"/>
      <c r="F240" s="478"/>
      <c r="G240" s="174"/>
      <c r="H240" s="174"/>
      <c r="I240" s="174"/>
      <c r="J240" s="514"/>
      <c r="K240" s="174"/>
      <c r="L240" s="515"/>
      <c r="M240" s="174"/>
      <c r="N240" s="174"/>
      <c r="O240" s="174"/>
      <c r="P240" s="174"/>
      <c r="Q240" s="130"/>
      <c r="R240" s="130"/>
    </row>
    <row r="241" spans="1:51" s="131" customFormat="1" ht="25.5" x14ac:dyDescent="0.2">
      <c r="A241" s="463"/>
      <c r="B241" s="488" t="s">
        <v>202</v>
      </c>
      <c r="C241" s="467"/>
      <c r="D241" s="470"/>
      <c r="E241" s="478"/>
      <c r="F241" s="478"/>
      <c r="G241" s="174"/>
      <c r="H241" s="174"/>
      <c r="I241" s="174"/>
      <c r="J241" s="514"/>
      <c r="K241" s="174"/>
      <c r="L241" s="515"/>
      <c r="M241" s="174"/>
      <c r="N241" s="174"/>
      <c r="O241" s="174"/>
      <c r="P241" s="174"/>
      <c r="Q241" s="130"/>
      <c r="R241" s="130"/>
    </row>
    <row r="242" spans="1:51" s="131" customFormat="1" ht="63.75" x14ac:dyDescent="0.2">
      <c r="A242" s="463"/>
      <c r="B242" s="491" t="s">
        <v>261</v>
      </c>
      <c r="C242" s="467"/>
      <c r="D242" s="470"/>
      <c r="E242" s="478"/>
      <c r="F242" s="478"/>
      <c r="G242" s="174"/>
      <c r="H242" s="174"/>
      <c r="I242" s="174"/>
      <c r="J242" s="514"/>
      <c r="K242" s="174"/>
      <c r="L242" s="515"/>
      <c r="M242" s="174"/>
      <c r="N242" s="174"/>
      <c r="O242" s="174"/>
      <c r="P242" s="174"/>
      <c r="Q242" s="130"/>
      <c r="R242" s="130"/>
    </row>
    <row r="243" spans="1:51" s="131" customFormat="1" ht="25.5" x14ac:dyDescent="0.2">
      <c r="A243" s="463"/>
      <c r="B243" s="488" t="s">
        <v>203</v>
      </c>
      <c r="C243" s="467"/>
      <c r="D243" s="470"/>
      <c r="E243" s="478"/>
      <c r="F243" s="478"/>
      <c r="G243" s="174"/>
      <c r="H243" s="174"/>
      <c r="I243" s="174"/>
      <c r="J243" s="514"/>
      <c r="K243" s="174"/>
      <c r="L243" s="515"/>
      <c r="M243" s="174"/>
      <c r="N243" s="174"/>
      <c r="O243" s="174"/>
      <c r="P243" s="174"/>
      <c r="Q243" s="130"/>
      <c r="R243" s="130"/>
    </row>
    <row r="244" spans="1:51" s="131" customFormat="1" ht="25.5" x14ac:dyDescent="0.2">
      <c r="A244" s="463"/>
      <c r="B244" s="488" t="s">
        <v>204</v>
      </c>
      <c r="C244" s="467"/>
      <c r="D244" s="470"/>
      <c r="E244" s="478"/>
      <c r="F244" s="478"/>
      <c r="G244" s="174"/>
      <c r="H244" s="174"/>
      <c r="I244" s="174"/>
      <c r="J244" s="514"/>
      <c r="K244" s="174"/>
      <c r="L244" s="515"/>
      <c r="M244" s="174"/>
      <c r="N244" s="174"/>
      <c r="O244" s="174"/>
      <c r="P244" s="174"/>
      <c r="Q244" s="130"/>
      <c r="R244" s="130"/>
    </row>
    <row r="245" spans="1:51" s="131" customFormat="1" x14ac:dyDescent="0.2">
      <c r="A245" s="463"/>
      <c r="B245" s="465"/>
      <c r="C245" s="494" t="s">
        <v>52</v>
      </c>
      <c r="D245" s="489">
        <v>1</v>
      </c>
      <c r="E245" s="489"/>
      <c r="F245" s="111">
        <f t="shared" ref="F245" si="6">D245*E245</f>
        <v>0</v>
      </c>
      <c r="G245" s="174"/>
      <c r="H245" s="174"/>
      <c r="I245" s="174"/>
      <c r="J245" s="514"/>
      <c r="K245" s="174"/>
      <c r="L245" s="515"/>
      <c r="M245" s="174"/>
      <c r="N245" s="174"/>
      <c r="O245" s="174"/>
      <c r="P245" s="174"/>
      <c r="Q245" s="130"/>
      <c r="R245" s="130"/>
    </row>
    <row r="246" spans="1:51" s="131" customFormat="1" x14ac:dyDescent="0.2">
      <c r="A246" s="463"/>
      <c r="B246" s="465"/>
      <c r="C246" s="467"/>
      <c r="D246" s="470"/>
      <c r="E246" s="478"/>
      <c r="F246" s="478"/>
      <c r="G246" s="175"/>
      <c r="H246" s="175"/>
      <c r="I246" s="175"/>
      <c r="J246" s="230"/>
      <c r="K246" s="175"/>
      <c r="L246" s="231"/>
      <c r="M246" s="175"/>
      <c r="N246" s="175"/>
      <c r="O246" s="175"/>
      <c r="P246" s="175"/>
    </row>
    <row r="247" spans="1:51" s="131" customFormat="1" x14ac:dyDescent="0.2">
      <c r="A247" s="463">
        <v>3</v>
      </c>
      <c r="B247" s="465" t="s">
        <v>276</v>
      </c>
      <c r="C247" s="467"/>
      <c r="D247" s="470"/>
      <c r="E247" s="478"/>
      <c r="F247" s="478"/>
      <c r="G247" s="175"/>
      <c r="H247" s="175"/>
      <c r="I247" s="175"/>
      <c r="J247" s="230"/>
      <c r="K247" s="175"/>
      <c r="L247" s="231"/>
      <c r="M247" s="175"/>
      <c r="N247" s="175"/>
      <c r="O247" s="175"/>
      <c r="P247" s="175"/>
    </row>
    <row r="248" spans="1:51" s="131" customFormat="1" ht="114.75" x14ac:dyDescent="0.2">
      <c r="A248" s="464"/>
      <c r="B248" s="473" t="s">
        <v>215</v>
      </c>
      <c r="C248" s="475"/>
      <c r="D248" s="461"/>
      <c r="E248" s="461"/>
      <c r="F248" s="475"/>
      <c r="G248" s="175"/>
      <c r="H248" s="175"/>
      <c r="I248" s="175"/>
      <c r="J248" s="230"/>
      <c r="K248" s="175"/>
      <c r="L248" s="231"/>
      <c r="M248" s="175"/>
      <c r="N248" s="175"/>
      <c r="O248" s="175"/>
      <c r="P248" s="175"/>
    </row>
    <row r="249" spans="1:51" s="131" customFormat="1" x14ac:dyDescent="0.2">
      <c r="A249" s="464"/>
      <c r="B249" s="474" t="s">
        <v>120</v>
      </c>
      <c r="C249" s="475"/>
      <c r="D249" s="461"/>
      <c r="E249" s="461"/>
      <c r="F249" s="475"/>
      <c r="G249" s="175"/>
      <c r="H249" s="175"/>
      <c r="I249" s="175"/>
      <c r="J249" s="230"/>
      <c r="K249" s="175"/>
      <c r="L249" s="231"/>
      <c r="M249" s="175"/>
      <c r="N249" s="175"/>
      <c r="O249" s="175"/>
      <c r="P249" s="175"/>
    </row>
    <row r="250" spans="1:51" s="131" customFormat="1" x14ac:dyDescent="0.2">
      <c r="A250" s="463" t="s">
        <v>27</v>
      </c>
      <c r="B250" s="471" t="s">
        <v>277</v>
      </c>
      <c r="C250" s="468" t="s">
        <v>52</v>
      </c>
      <c r="D250" s="470">
        <v>2</v>
      </c>
      <c r="E250" s="470"/>
      <c r="F250" s="111">
        <f t="shared" ref="F250:F252" si="7">D250*E250</f>
        <v>0</v>
      </c>
      <c r="G250" s="175"/>
      <c r="H250" s="174" t="s">
        <v>279</v>
      </c>
      <c r="I250" s="230">
        <v>300</v>
      </c>
      <c r="J250" s="131">
        <v>1.83</v>
      </c>
      <c r="K250" s="175">
        <f>I250*J250</f>
        <v>549</v>
      </c>
      <c r="L250" s="231"/>
      <c r="M250" s="175"/>
      <c r="N250" s="175"/>
      <c r="O250" s="175"/>
      <c r="P250" s="175"/>
    </row>
    <row r="251" spans="1:51" s="131" customFormat="1" x14ac:dyDescent="0.2">
      <c r="A251" s="463" t="s">
        <v>28</v>
      </c>
      <c r="B251" s="471" t="s">
        <v>278</v>
      </c>
      <c r="C251" s="468" t="s">
        <v>52</v>
      </c>
      <c r="D251" s="470">
        <v>12</v>
      </c>
      <c r="E251" s="470"/>
      <c r="F251" s="111">
        <f t="shared" si="7"/>
        <v>0</v>
      </c>
      <c r="H251" s="174" t="s">
        <v>279</v>
      </c>
      <c r="I251" s="175">
        <v>400</v>
      </c>
      <c r="J251" s="131">
        <v>1.44</v>
      </c>
      <c r="K251" s="175">
        <f>I251*J251</f>
        <v>576</v>
      </c>
      <c r="L251" s="231"/>
      <c r="M251" s="175"/>
      <c r="N251" s="175"/>
      <c r="O251" s="175"/>
      <c r="P251" s="175"/>
    </row>
    <row r="252" spans="1:51" s="131" customFormat="1" x14ac:dyDescent="0.2">
      <c r="A252" s="463" t="s">
        <v>29</v>
      </c>
      <c r="B252" s="471" t="s">
        <v>121</v>
      </c>
      <c r="C252" s="468" t="s">
        <v>52</v>
      </c>
      <c r="D252" s="470">
        <v>4</v>
      </c>
      <c r="E252" s="470"/>
      <c r="F252" s="111">
        <f t="shared" si="7"/>
        <v>0</v>
      </c>
      <c r="G252" s="175"/>
      <c r="H252" s="174"/>
      <c r="I252" s="175"/>
      <c r="K252" s="175"/>
      <c r="L252" s="231"/>
      <c r="M252" s="175"/>
      <c r="N252" s="175"/>
      <c r="O252" s="175"/>
      <c r="P252" s="175"/>
    </row>
    <row r="253" spans="1:51" s="213" customFormat="1" ht="13.5" thickBot="1" x14ac:dyDescent="0.25">
      <c r="A253" s="448"/>
      <c r="B253" s="449"/>
      <c r="C253" s="450"/>
      <c r="D253" s="451"/>
      <c r="E253" s="452"/>
      <c r="F253" s="452"/>
      <c r="G253" s="224"/>
      <c r="H253" s="211"/>
      <c r="I253" s="212"/>
      <c r="J253" s="212"/>
      <c r="K253" s="212"/>
      <c r="L253" s="212"/>
      <c r="M253" s="212"/>
      <c r="N253" s="212"/>
      <c r="O253" s="212"/>
      <c r="P253" s="212"/>
      <c r="Q253" s="212"/>
    </row>
    <row r="254" spans="1:51" s="485" customFormat="1" x14ac:dyDescent="0.2">
      <c r="A254" s="497"/>
      <c r="B254" s="69" t="s">
        <v>32</v>
      </c>
      <c r="C254" s="107"/>
      <c r="D254" s="492"/>
      <c r="E254" s="340"/>
      <c r="F254" s="343">
        <f>SUM(F227:F253)</f>
        <v>0</v>
      </c>
      <c r="G254" s="493"/>
      <c r="H254" s="108"/>
      <c r="I254" s="496"/>
      <c r="J254" s="496"/>
      <c r="K254" s="496"/>
      <c r="L254" s="496"/>
      <c r="M254" s="496"/>
      <c r="N254" s="496"/>
      <c r="O254" s="498"/>
      <c r="P254" s="498"/>
      <c r="Q254" s="498"/>
    </row>
    <row r="255" spans="1:51" x14ac:dyDescent="0.2">
      <c r="A255" s="149"/>
      <c r="B255" s="69"/>
      <c r="C255" s="107"/>
      <c r="D255" s="117"/>
      <c r="E255" s="340"/>
      <c r="F255" s="340"/>
      <c r="G255" s="198"/>
      <c r="H255" s="108"/>
      <c r="O255" s="188"/>
      <c r="P255" s="188"/>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row>
    <row r="256" spans="1:51" s="131" customFormat="1" x14ac:dyDescent="0.2">
      <c r="A256" s="109"/>
      <c r="B256" s="227"/>
      <c r="C256" s="115"/>
      <c r="D256" s="116"/>
      <c r="E256" s="116"/>
      <c r="F256" s="112"/>
      <c r="G256" s="112"/>
      <c r="H256" s="112"/>
      <c r="I256" s="112"/>
      <c r="J256" s="112"/>
      <c r="K256" s="228"/>
      <c r="L256" s="228"/>
      <c r="M256" s="228"/>
      <c r="N256" s="228"/>
      <c r="O256" s="228"/>
      <c r="P256" s="228"/>
      <c r="Q256" s="228"/>
      <c r="R256" s="228"/>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row>
    <row r="257" spans="1:51" x14ac:dyDescent="0.2">
      <c r="A257" s="150">
        <v>6</v>
      </c>
      <c r="B257" s="73" t="s">
        <v>18</v>
      </c>
      <c r="C257" s="107"/>
      <c r="D257" s="117"/>
      <c r="E257" s="340"/>
      <c r="F257" s="340"/>
      <c r="G257" s="198"/>
      <c r="H257" s="108"/>
      <c r="O257" s="188"/>
      <c r="P257" s="188"/>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row>
    <row r="258" spans="1:51" x14ac:dyDescent="0.2">
      <c r="A258" s="150"/>
      <c r="B258" s="73"/>
      <c r="C258" s="107"/>
      <c r="D258" s="117"/>
      <c r="E258" s="340"/>
      <c r="F258" s="340"/>
      <c r="G258" s="198"/>
      <c r="H258" s="108"/>
      <c r="O258" s="188"/>
      <c r="P258" s="188"/>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row>
    <row r="259" spans="1:51" x14ac:dyDescent="0.2">
      <c r="A259" s="121">
        <v>1</v>
      </c>
      <c r="B259" s="52" t="s">
        <v>327</v>
      </c>
      <c r="C259" s="107"/>
      <c r="D259" s="556"/>
      <c r="E259" s="340"/>
      <c r="F259" s="340"/>
      <c r="G259" s="198"/>
      <c r="H259" s="108"/>
      <c r="O259" s="188"/>
      <c r="P259" s="188"/>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row>
    <row r="260" spans="1:51" ht="38.25" x14ac:dyDescent="0.2">
      <c r="A260" s="497"/>
      <c r="B260" s="136" t="s">
        <v>328</v>
      </c>
      <c r="C260" s="107"/>
      <c r="D260" s="556"/>
      <c r="E260" s="340"/>
      <c r="F260" s="340"/>
      <c r="G260" s="198"/>
      <c r="H260" s="108"/>
      <c r="O260" s="188"/>
      <c r="P260" s="188"/>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row>
    <row r="261" spans="1:51" ht="25.5" x14ac:dyDescent="0.2">
      <c r="A261" s="497"/>
      <c r="B261" s="136" t="s">
        <v>329</v>
      </c>
      <c r="C261" s="107"/>
      <c r="D261" s="556"/>
      <c r="E261" s="340"/>
      <c r="F261" s="340"/>
      <c r="G261" s="198"/>
      <c r="H261" s="108"/>
      <c r="O261" s="188"/>
      <c r="P261" s="188"/>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row>
    <row r="262" spans="1:51" x14ac:dyDescent="0.2">
      <c r="A262" s="121"/>
      <c r="B262" s="136"/>
      <c r="C262" s="111" t="s">
        <v>52</v>
      </c>
      <c r="D262" s="556">
        <v>2</v>
      </c>
      <c r="E262" s="556"/>
      <c r="F262" s="111">
        <f>D262*E262</f>
        <v>0</v>
      </c>
      <c r="G262" s="198"/>
      <c r="H262" s="108"/>
      <c r="O262" s="188"/>
      <c r="P262" s="188"/>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row>
    <row r="263" spans="1:51" x14ac:dyDescent="0.2">
      <c r="A263" s="150"/>
      <c r="B263" s="73"/>
      <c r="C263" s="107"/>
      <c r="D263" s="556"/>
      <c r="E263" s="340"/>
      <c r="F263" s="340"/>
      <c r="G263" s="198"/>
      <c r="H263" s="108"/>
      <c r="O263" s="188"/>
      <c r="P263" s="188"/>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row>
    <row r="264" spans="1:51" x14ac:dyDescent="0.2">
      <c r="A264" s="121">
        <v>2</v>
      </c>
      <c r="B264" s="52" t="s">
        <v>280</v>
      </c>
      <c r="C264" s="107"/>
      <c r="D264" s="117"/>
      <c r="E264" s="340"/>
      <c r="F264" s="340"/>
      <c r="G264" s="198"/>
      <c r="H264" s="108"/>
      <c r="O264" s="188"/>
      <c r="P264" s="188"/>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row>
    <row r="265" spans="1:51" ht="76.5" x14ac:dyDescent="0.2">
      <c r="A265" s="149"/>
      <c r="B265" s="136" t="s">
        <v>188</v>
      </c>
      <c r="C265" s="107"/>
      <c r="D265" s="117"/>
      <c r="E265" s="340"/>
      <c r="F265" s="340"/>
      <c r="G265" s="198"/>
      <c r="H265" s="108"/>
      <c r="O265" s="188"/>
      <c r="P265" s="188"/>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row>
    <row r="266" spans="1:51" ht="25.5" x14ac:dyDescent="0.2">
      <c r="A266" s="149"/>
      <c r="B266" s="136" t="s">
        <v>194</v>
      </c>
      <c r="C266" s="107"/>
      <c r="D266" s="117"/>
      <c r="E266" s="340"/>
      <c r="F266" s="340"/>
      <c r="G266" s="198"/>
      <c r="H266" s="108"/>
      <c r="O266" s="188"/>
      <c r="P266" s="188"/>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row>
    <row r="267" spans="1:51" x14ac:dyDescent="0.2">
      <c r="A267" s="121"/>
      <c r="B267" s="136"/>
      <c r="C267" s="111" t="s">
        <v>22</v>
      </c>
      <c r="D267" s="117">
        <v>12</v>
      </c>
      <c r="E267" s="117"/>
      <c r="F267" s="111">
        <f>D267*E267</f>
        <v>0</v>
      </c>
      <c r="G267" s="198"/>
      <c r="H267" s="108"/>
      <c r="O267" s="188"/>
      <c r="P267" s="188"/>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row>
    <row r="268" spans="1:51" x14ac:dyDescent="0.2">
      <c r="A268" s="150"/>
      <c r="B268" s="73"/>
      <c r="C268" s="107"/>
      <c r="D268" s="117"/>
      <c r="E268" s="340"/>
      <c r="F268" s="340"/>
      <c r="G268" s="198"/>
      <c r="H268" s="108"/>
      <c r="O268" s="188"/>
      <c r="P268" s="188"/>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row>
    <row r="269" spans="1:51" x14ac:dyDescent="0.2">
      <c r="A269" s="121">
        <v>3</v>
      </c>
      <c r="B269" s="52" t="s">
        <v>281</v>
      </c>
      <c r="C269" s="107"/>
      <c r="D269" s="117"/>
      <c r="E269" s="340"/>
      <c r="F269" s="340"/>
      <c r="G269" s="198"/>
      <c r="H269" s="108"/>
      <c r="O269" s="188"/>
      <c r="P269" s="188"/>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row>
    <row r="270" spans="1:51" ht="63.75" x14ac:dyDescent="0.2">
      <c r="A270" s="149"/>
      <c r="B270" s="136" t="s">
        <v>186</v>
      </c>
      <c r="C270" s="107"/>
      <c r="D270" s="117"/>
      <c r="E270" s="340"/>
      <c r="F270" s="340"/>
      <c r="G270" s="198"/>
      <c r="H270" s="108"/>
      <c r="O270" s="188"/>
      <c r="P270" s="188"/>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row>
    <row r="271" spans="1:51" ht="25.5" x14ac:dyDescent="0.2">
      <c r="A271" s="149"/>
      <c r="B271" s="136" t="s">
        <v>194</v>
      </c>
      <c r="C271" s="107"/>
      <c r="D271" s="117"/>
      <c r="E271" s="340"/>
      <c r="F271" s="340"/>
      <c r="G271" s="198"/>
      <c r="H271" s="108"/>
      <c r="O271" s="188"/>
      <c r="P271" s="188"/>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row>
    <row r="272" spans="1:51" x14ac:dyDescent="0.2">
      <c r="A272" s="121"/>
      <c r="B272" s="136"/>
      <c r="C272" s="111" t="s">
        <v>22</v>
      </c>
      <c r="D272" s="117">
        <v>34</v>
      </c>
      <c r="E272" s="117"/>
      <c r="F272" s="111">
        <f>D272*E272</f>
        <v>0</v>
      </c>
      <c r="G272" s="198"/>
      <c r="H272" s="108"/>
      <c r="O272" s="188"/>
      <c r="P272" s="188"/>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row>
    <row r="273" spans="1:51" x14ac:dyDescent="0.2">
      <c r="A273" s="150"/>
      <c r="B273" s="73"/>
      <c r="C273" s="107"/>
      <c r="D273" s="117"/>
      <c r="E273" s="340"/>
      <c r="F273" s="340"/>
      <c r="G273" s="198"/>
      <c r="H273" s="108"/>
      <c r="O273" s="188"/>
      <c r="P273" s="188"/>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row>
    <row r="274" spans="1:51" x14ac:dyDescent="0.2">
      <c r="A274" s="121">
        <v>4</v>
      </c>
      <c r="B274" s="52" t="s">
        <v>282</v>
      </c>
      <c r="C274" s="107"/>
      <c r="D274" s="117"/>
      <c r="E274" s="340"/>
      <c r="F274" s="340"/>
      <c r="G274" s="198"/>
      <c r="H274" s="108"/>
      <c r="O274" s="188"/>
      <c r="P274" s="188"/>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row>
    <row r="275" spans="1:51" ht="51" x14ac:dyDescent="0.2">
      <c r="A275" s="149"/>
      <c r="B275" s="136" t="s">
        <v>187</v>
      </c>
      <c r="C275" s="107"/>
      <c r="D275" s="117"/>
      <c r="E275" s="340"/>
      <c r="F275" s="340"/>
      <c r="G275" s="198"/>
      <c r="H275" s="108"/>
      <c r="O275" s="188"/>
      <c r="P275" s="188"/>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row>
    <row r="276" spans="1:51" ht="25.5" x14ac:dyDescent="0.2">
      <c r="A276" s="149"/>
      <c r="B276" s="136" t="s">
        <v>194</v>
      </c>
      <c r="C276" s="107"/>
      <c r="D276" s="117"/>
      <c r="E276" s="340"/>
      <c r="F276" s="340"/>
      <c r="G276" s="198"/>
      <c r="H276" s="108"/>
      <c r="O276" s="188"/>
      <c r="P276" s="188"/>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row>
    <row r="277" spans="1:51" x14ac:dyDescent="0.2">
      <c r="A277" s="121"/>
      <c r="B277" s="136"/>
      <c r="C277" s="111" t="s">
        <v>22</v>
      </c>
      <c r="D277" s="117">
        <v>34</v>
      </c>
      <c r="E277" s="117"/>
      <c r="F277" s="111">
        <f>D277*E277</f>
        <v>0</v>
      </c>
      <c r="G277" s="198"/>
      <c r="H277" s="108"/>
      <c r="O277" s="188"/>
      <c r="P277" s="188"/>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row>
    <row r="278" spans="1:51" x14ac:dyDescent="0.2">
      <c r="A278" s="121"/>
      <c r="B278" s="136"/>
      <c r="C278" s="111"/>
      <c r="D278" s="556"/>
      <c r="E278" s="556"/>
      <c r="F278" s="111"/>
      <c r="G278" s="198"/>
      <c r="H278" s="108"/>
      <c r="O278" s="188"/>
      <c r="P278" s="188"/>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row>
    <row r="279" spans="1:51" x14ac:dyDescent="0.2">
      <c r="A279" s="582">
        <v>5</v>
      </c>
      <c r="B279" s="584" t="s">
        <v>358</v>
      </c>
      <c r="C279" s="585"/>
      <c r="D279" s="587"/>
      <c r="E279" s="590"/>
      <c r="F279" s="590"/>
      <c r="G279" s="198"/>
      <c r="H279" s="108"/>
      <c r="O279" s="188"/>
      <c r="P279" s="188"/>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row>
    <row r="280" spans="1:51" ht="25.5" x14ac:dyDescent="0.2">
      <c r="A280" s="589"/>
      <c r="B280" s="583" t="s">
        <v>354</v>
      </c>
      <c r="C280" s="585"/>
      <c r="D280" s="587"/>
      <c r="E280" s="590"/>
      <c r="F280" s="590"/>
      <c r="G280" s="198"/>
      <c r="H280" s="108"/>
      <c r="O280" s="188"/>
      <c r="P280" s="188"/>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row>
    <row r="281" spans="1:51" x14ac:dyDescent="0.2">
      <c r="A281" s="582" t="s">
        <v>27</v>
      </c>
      <c r="B281" s="588" t="s">
        <v>356</v>
      </c>
      <c r="C281" s="586" t="s">
        <v>52</v>
      </c>
      <c r="D281" s="587"/>
      <c r="E281" s="587"/>
      <c r="F281" s="111">
        <f t="shared" ref="F281:F282" si="8">D281*E281</f>
        <v>0</v>
      </c>
      <c r="G281" s="198"/>
      <c r="H281" s="108"/>
      <c r="O281" s="188"/>
      <c r="P281" s="188"/>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row>
    <row r="282" spans="1:51" x14ac:dyDescent="0.2">
      <c r="A282" s="582" t="s">
        <v>28</v>
      </c>
      <c r="B282" s="588" t="s">
        <v>357</v>
      </c>
      <c r="C282" s="586" t="s">
        <v>52</v>
      </c>
      <c r="D282" s="587">
        <v>3</v>
      </c>
      <c r="E282" s="587"/>
      <c r="F282" s="111">
        <f t="shared" si="8"/>
        <v>0</v>
      </c>
      <c r="G282" s="198"/>
      <c r="H282" s="108"/>
      <c r="O282" s="188"/>
      <c r="P282" s="188"/>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row>
    <row r="283" spans="1:51" x14ac:dyDescent="0.2">
      <c r="A283" s="582" t="s">
        <v>29</v>
      </c>
      <c r="B283" s="588" t="s">
        <v>355</v>
      </c>
      <c r="C283" s="586" t="s">
        <v>52</v>
      </c>
      <c r="D283" s="587">
        <v>1</v>
      </c>
      <c r="E283" s="587"/>
      <c r="F283" s="111">
        <f t="shared" ref="F283" si="9">D283*E283</f>
        <v>0</v>
      </c>
      <c r="G283" s="198"/>
      <c r="H283" s="108"/>
      <c r="O283" s="188"/>
      <c r="P283" s="188"/>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row>
    <row r="284" spans="1:51" ht="25.5" x14ac:dyDescent="0.2">
      <c r="A284" s="582" t="s">
        <v>318</v>
      </c>
      <c r="B284" s="588" t="s">
        <v>359</v>
      </c>
      <c r="C284" s="586" t="s">
        <v>52</v>
      </c>
      <c r="D284" s="587">
        <v>1</v>
      </c>
      <c r="E284" s="587"/>
      <c r="F284" s="111">
        <f t="shared" ref="F284" si="10">D284*E284</f>
        <v>0</v>
      </c>
      <c r="G284" s="198"/>
      <c r="H284" s="108"/>
      <c r="O284" s="188"/>
      <c r="P284" s="188"/>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row>
    <row r="285" spans="1:51" s="213" customFormat="1" ht="13.5" thickBot="1" x14ac:dyDescent="0.25">
      <c r="A285" s="208"/>
      <c r="B285" s="209"/>
      <c r="C285" s="210"/>
      <c r="D285" s="122"/>
      <c r="E285" s="211"/>
      <c r="F285" s="211"/>
      <c r="G285" s="224"/>
      <c r="H285" s="211"/>
      <c r="I285" s="212"/>
      <c r="J285" s="212"/>
      <c r="K285" s="212"/>
      <c r="L285" s="212"/>
      <c r="M285" s="212"/>
      <c r="N285" s="212"/>
      <c r="O285" s="212"/>
      <c r="P285" s="212"/>
      <c r="Q285" s="212"/>
    </row>
    <row r="286" spans="1:51" x14ac:dyDescent="0.2">
      <c r="A286" s="149"/>
      <c r="B286" s="69" t="s">
        <v>124</v>
      </c>
      <c r="C286" s="107"/>
      <c r="D286" s="117"/>
      <c r="E286" s="340"/>
      <c r="F286" s="343">
        <f>SUM(F262:F285)</f>
        <v>0</v>
      </c>
      <c r="G286" s="198"/>
      <c r="H286" s="108"/>
      <c r="O286" s="188"/>
      <c r="P286" s="188"/>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row>
    <row r="287" spans="1:51" s="20" customFormat="1" x14ac:dyDescent="0.2">
      <c r="A287" s="40"/>
      <c r="B287" s="69"/>
      <c r="C287" s="325"/>
      <c r="D287" s="326"/>
      <c r="E287" s="326"/>
      <c r="F287" s="344"/>
      <c r="G287" s="232"/>
      <c r="H287" s="232"/>
      <c r="I287" s="232"/>
      <c r="J287" s="232"/>
      <c r="K287" s="232"/>
      <c r="L287" s="233"/>
      <c r="M287" s="232"/>
      <c r="N287" s="232"/>
      <c r="O287" s="232"/>
      <c r="P287" s="232"/>
      <c r="S287" s="19"/>
      <c r="T287" s="19"/>
      <c r="U287" s="19"/>
      <c r="V287" s="19"/>
      <c r="W287" s="19"/>
    </row>
    <row r="288" spans="1:51" s="20" customFormat="1" x14ac:dyDescent="0.2">
      <c r="A288" s="40"/>
      <c r="B288" s="69"/>
      <c r="C288" s="325"/>
      <c r="D288" s="326"/>
      <c r="E288" s="326"/>
      <c r="F288" s="344"/>
      <c r="G288" s="232"/>
      <c r="H288" s="232"/>
      <c r="I288" s="232"/>
      <c r="J288" s="232"/>
      <c r="K288" s="232"/>
      <c r="L288" s="233"/>
      <c r="M288" s="232"/>
      <c r="N288" s="232"/>
      <c r="O288" s="232"/>
      <c r="P288" s="232"/>
      <c r="S288" s="19"/>
      <c r="T288" s="19"/>
      <c r="U288" s="19"/>
      <c r="V288" s="19"/>
      <c r="W288" s="19"/>
    </row>
    <row r="289" spans="1:51" s="66" customFormat="1" x14ac:dyDescent="0.2">
      <c r="A289" s="150">
        <v>7</v>
      </c>
      <c r="B289" s="70" t="s">
        <v>197</v>
      </c>
      <c r="C289" s="106"/>
      <c r="D289" s="117"/>
      <c r="E289" s="111"/>
      <c r="F289" s="338"/>
      <c r="G289" s="198"/>
      <c r="H289" s="198"/>
      <c r="I289" s="190"/>
      <c r="J289" s="190"/>
      <c r="K289" s="190"/>
      <c r="L289" s="190"/>
      <c r="M289" s="190"/>
      <c r="N289" s="190"/>
      <c r="O289" s="195"/>
      <c r="P289" s="195"/>
      <c r="Q289" s="195"/>
    </row>
    <row r="290" spans="1:51" s="66" customFormat="1" x14ac:dyDescent="0.2">
      <c r="A290" s="150"/>
      <c r="B290" s="70"/>
      <c r="C290" s="106"/>
      <c r="D290" s="117"/>
      <c r="E290" s="111"/>
      <c r="F290" s="338"/>
      <c r="G290" s="198"/>
      <c r="H290" s="198"/>
      <c r="I290" s="190"/>
      <c r="J290" s="190"/>
      <c r="K290" s="190"/>
      <c r="L290" s="190"/>
      <c r="M290" s="190"/>
      <c r="N290" s="190"/>
      <c r="O290" s="195"/>
      <c r="P290" s="195"/>
      <c r="Q290" s="195"/>
    </row>
    <row r="291" spans="1:51" s="131" customFormat="1" ht="25.5" x14ac:dyDescent="0.2">
      <c r="A291" s="248"/>
      <c r="B291" s="160" t="s">
        <v>340</v>
      </c>
      <c r="C291" s="317"/>
      <c r="D291" s="317"/>
      <c r="E291" s="317"/>
      <c r="F291" s="341"/>
      <c r="G291" s="127"/>
      <c r="H291" s="127"/>
      <c r="I291" s="127"/>
      <c r="J291" s="127"/>
      <c r="K291" s="127"/>
      <c r="L291" s="127"/>
      <c r="M291" s="127"/>
      <c r="N291" s="127"/>
      <c r="O291" s="125"/>
      <c r="P291" s="125"/>
      <c r="Q291" s="125"/>
    </row>
    <row r="292" spans="1:51" s="131" customFormat="1" x14ac:dyDescent="0.2">
      <c r="A292" s="248"/>
      <c r="B292" s="559" t="s">
        <v>115</v>
      </c>
      <c r="C292" s="173"/>
      <c r="D292" s="174"/>
      <c r="E292" s="175"/>
      <c r="F292" s="341"/>
      <c r="G292" s="127"/>
      <c r="H292" s="127"/>
      <c r="I292" s="127"/>
      <c r="J292" s="127"/>
      <c r="K292" s="127"/>
      <c r="L292" s="127"/>
      <c r="M292" s="127"/>
      <c r="N292" s="127"/>
      <c r="O292" s="125"/>
      <c r="P292" s="125"/>
      <c r="Q292" s="125"/>
    </row>
    <row r="293" spans="1:51" s="131" customFormat="1" ht="51" x14ac:dyDescent="0.2">
      <c r="A293" s="248"/>
      <c r="B293" s="331" t="s">
        <v>116</v>
      </c>
      <c r="C293" s="318"/>
      <c r="D293" s="318"/>
      <c r="E293" s="318"/>
      <c r="F293" s="342"/>
      <c r="G293" s="127"/>
      <c r="H293" s="127"/>
      <c r="I293" s="127"/>
      <c r="J293" s="127"/>
      <c r="K293" s="127"/>
      <c r="L293" s="127"/>
      <c r="M293" s="127"/>
      <c r="N293" s="127"/>
      <c r="O293" s="125"/>
      <c r="P293" s="125"/>
      <c r="Q293" s="125"/>
    </row>
    <row r="294" spans="1:51" s="66" customFormat="1" x14ac:dyDescent="0.2">
      <c r="A294" s="65">
        <v>1</v>
      </c>
      <c r="B294" s="52" t="s">
        <v>337</v>
      </c>
      <c r="C294" s="116"/>
      <c r="D294" s="117"/>
      <c r="E294" s="111"/>
      <c r="F294" s="133"/>
      <c r="G294" s="198"/>
      <c r="H294" s="198"/>
      <c r="I294" s="190"/>
      <c r="J294" s="190"/>
      <c r="K294" s="190"/>
      <c r="L294" s="190"/>
      <c r="M294" s="190"/>
      <c r="N294" s="190"/>
      <c r="O294" s="195"/>
      <c r="P294" s="195"/>
      <c r="Q294" s="195"/>
    </row>
    <row r="295" spans="1:51" s="66" customFormat="1" ht="63.75" x14ac:dyDescent="0.2">
      <c r="A295" s="65"/>
      <c r="B295" s="136" t="s">
        <v>335</v>
      </c>
      <c r="C295" s="116"/>
      <c r="D295" s="117"/>
      <c r="E295" s="111"/>
      <c r="F295" s="133"/>
      <c r="G295" s="198"/>
      <c r="H295" s="198"/>
      <c r="I295" s="190"/>
      <c r="J295" s="190"/>
      <c r="K295" s="190"/>
      <c r="L295" s="190"/>
      <c r="M295" s="190"/>
      <c r="N295" s="190"/>
      <c r="O295" s="195"/>
      <c r="P295" s="195"/>
      <c r="Q295" s="195"/>
    </row>
    <row r="296" spans="1:51" s="131" customFormat="1" ht="38.25" x14ac:dyDescent="0.2">
      <c r="A296" s="130"/>
      <c r="B296" s="331" t="s">
        <v>336</v>
      </c>
      <c r="D296" s="564"/>
      <c r="F296" s="342"/>
      <c r="G296" s="175"/>
      <c r="H296" s="175"/>
      <c r="I296" s="554"/>
      <c r="J296" s="175"/>
      <c r="K296" s="175"/>
      <c r="L296" s="175"/>
      <c r="M296" s="175"/>
      <c r="N296" s="175"/>
    </row>
    <row r="297" spans="1:51" s="220" customFormat="1" ht="25.5" x14ac:dyDescent="0.2">
      <c r="A297" s="249"/>
      <c r="B297" s="221" t="s">
        <v>125</v>
      </c>
      <c r="C297" s="222"/>
      <c r="D297" s="323"/>
      <c r="E297" s="323"/>
      <c r="F297" s="323"/>
      <c r="G297" s="223"/>
      <c r="J297" s="322"/>
      <c r="K297" s="322"/>
    </row>
    <row r="298" spans="1:51" s="66" customFormat="1" x14ac:dyDescent="0.2">
      <c r="A298" s="65" t="s">
        <v>27</v>
      </c>
      <c r="B298" s="136" t="s">
        <v>94</v>
      </c>
      <c r="C298" s="129" t="s">
        <v>61</v>
      </c>
      <c r="D298" s="133">
        <v>208</v>
      </c>
      <c r="E298" s="117"/>
      <c r="F298" s="111">
        <f>D298*E298</f>
        <v>0</v>
      </c>
      <c r="G298" s="198"/>
      <c r="H298" s="198"/>
      <c r="I298" s="198"/>
      <c r="J298" s="219"/>
      <c r="K298" s="190"/>
      <c r="L298" s="190"/>
      <c r="M298" s="190"/>
      <c r="N298" s="190"/>
      <c r="O298" s="195"/>
      <c r="P298" s="195"/>
      <c r="Q298" s="195"/>
    </row>
    <row r="299" spans="1:51" s="66" customFormat="1" ht="13.5" thickBot="1" x14ac:dyDescent="0.25">
      <c r="A299" s="65" t="s">
        <v>28</v>
      </c>
      <c r="B299" s="136" t="s">
        <v>114</v>
      </c>
      <c r="C299" s="129" t="s">
        <v>22</v>
      </c>
      <c r="D299" s="133">
        <v>17</v>
      </c>
      <c r="E299" s="556"/>
      <c r="F299" s="111">
        <f>D299*E299</f>
        <v>0</v>
      </c>
      <c r="G299" s="198"/>
      <c r="H299" s="34">
        <v>6.4</v>
      </c>
      <c r="I299" s="34">
        <v>6.4</v>
      </c>
      <c r="J299" s="34">
        <v>2.5</v>
      </c>
      <c r="K299" s="34">
        <v>1.8</v>
      </c>
      <c r="L299" s="345">
        <f>SUM(H299:K299)</f>
        <v>17.100000000000001</v>
      </c>
      <c r="M299" s="190"/>
      <c r="N299" s="190"/>
      <c r="O299" s="195"/>
      <c r="P299" s="195"/>
      <c r="Q299" s="195"/>
    </row>
    <row r="300" spans="1:51" x14ac:dyDescent="0.2">
      <c r="A300" s="247"/>
      <c r="B300" s="102" t="s">
        <v>88</v>
      </c>
      <c r="C300" s="130"/>
      <c r="D300" s="125"/>
      <c r="E300" s="339"/>
      <c r="F300" s="131"/>
      <c r="O300" s="188"/>
      <c r="P300" s="188"/>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row>
    <row r="301" spans="1:51" x14ac:dyDescent="0.2">
      <c r="A301" s="247"/>
      <c r="B301" s="103"/>
      <c r="C301" s="130"/>
      <c r="D301" s="125"/>
      <c r="E301" s="339"/>
      <c r="F301" s="131"/>
      <c r="O301" s="188"/>
      <c r="P301" s="188"/>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row>
    <row r="302" spans="1:51" ht="13.5" thickBot="1" x14ac:dyDescent="0.25">
      <c r="A302" s="247"/>
      <c r="B302" s="104"/>
      <c r="C302" s="130"/>
      <c r="D302" s="125"/>
      <c r="E302" s="339"/>
      <c r="F302" s="131"/>
      <c r="O302" s="188"/>
      <c r="P302" s="188"/>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row>
    <row r="303" spans="1:51" x14ac:dyDescent="0.2">
      <c r="A303" s="247"/>
      <c r="B303" s="437"/>
      <c r="C303" s="130"/>
      <c r="D303" s="125"/>
      <c r="E303" s="339"/>
      <c r="F303" s="131"/>
      <c r="O303" s="188"/>
      <c r="P303" s="188"/>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row>
    <row r="304" spans="1:51" ht="16.5" customHeight="1" x14ac:dyDescent="0.2">
      <c r="A304" s="65">
        <v>2</v>
      </c>
      <c r="B304" s="52" t="s">
        <v>338</v>
      </c>
      <c r="C304" s="130"/>
      <c r="D304" s="125"/>
      <c r="E304" s="339"/>
      <c r="F304" s="131"/>
      <c r="O304" s="188"/>
      <c r="P304" s="188"/>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row>
    <row r="305" spans="1:51" s="220" customFormat="1" ht="43.5" customHeight="1" x14ac:dyDescent="0.2">
      <c r="A305" s="65"/>
      <c r="B305" s="136" t="s">
        <v>339</v>
      </c>
      <c r="C305" s="222"/>
      <c r="D305" s="430"/>
      <c r="E305" s="430"/>
      <c r="F305" s="430"/>
      <c r="G305" s="223"/>
      <c r="H305" s="321"/>
      <c r="I305" s="322"/>
      <c r="J305" s="322"/>
      <c r="K305" s="322"/>
    </row>
    <row r="306" spans="1:51" s="66" customFormat="1" x14ac:dyDescent="0.2">
      <c r="A306" s="65" t="s">
        <v>27</v>
      </c>
      <c r="B306" s="136" t="s">
        <v>260</v>
      </c>
      <c r="C306" s="129" t="s">
        <v>61</v>
      </c>
      <c r="D306" s="133">
        <v>24</v>
      </c>
      <c r="E306" s="117"/>
      <c r="F306" s="111">
        <f>D306*E306</f>
        <v>0</v>
      </c>
      <c r="G306" s="198"/>
      <c r="H306" s="198">
        <v>21</v>
      </c>
      <c r="I306" s="198">
        <v>2.6</v>
      </c>
      <c r="J306" s="219">
        <f>SUM(H306:I306)</f>
        <v>23.6</v>
      </c>
      <c r="K306" s="190"/>
      <c r="L306" s="190"/>
      <c r="M306" s="190"/>
      <c r="N306" s="190"/>
      <c r="O306" s="195"/>
      <c r="P306" s="195"/>
      <c r="Q306" s="195"/>
    </row>
    <row r="307" spans="1:51" s="66" customFormat="1" ht="13.5" customHeight="1" x14ac:dyDescent="0.2">
      <c r="A307" s="65" t="s">
        <v>28</v>
      </c>
      <c r="B307" s="136" t="s">
        <v>259</v>
      </c>
      <c r="C307" s="129" t="s">
        <v>61</v>
      </c>
      <c r="D307" s="133">
        <v>15</v>
      </c>
      <c r="E307" s="117"/>
      <c r="F307" s="111">
        <f>D307*E307</f>
        <v>0</v>
      </c>
      <c r="G307" s="198"/>
      <c r="H307" s="198">
        <v>13</v>
      </c>
      <c r="I307" s="190">
        <v>1.4</v>
      </c>
      <c r="J307" s="190">
        <f>SUM(H307:I307)</f>
        <v>14.4</v>
      </c>
      <c r="K307" s="190"/>
      <c r="L307" s="190"/>
      <c r="M307" s="190"/>
      <c r="N307" s="190"/>
      <c r="O307" s="195"/>
      <c r="P307" s="195"/>
      <c r="Q307" s="195"/>
    </row>
    <row r="308" spans="1:51" s="66" customFormat="1" ht="13.5" customHeight="1" thickBot="1" x14ac:dyDescent="0.25">
      <c r="A308" s="121" t="s">
        <v>29</v>
      </c>
      <c r="B308" s="136" t="s">
        <v>138</v>
      </c>
      <c r="C308" s="129" t="s">
        <v>61</v>
      </c>
      <c r="D308" s="133">
        <v>8</v>
      </c>
      <c r="E308" s="117"/>
      <c r="F308" s="111">
        <f>D308*E308</f>
        <v>0</v>
      </c>
      <c r="G308" s="198"/>
      <c r="H308" s="198"/>
      <c r="I308" s="190"/>
      <c r="J308" s="190"/>
      <c r="K308" s="190"/>
      <c r="L308" s="190"/>
      <c r="M308" s="190"/>
      <c r="N308" s="190"/>
      <c r="O308" s="195"/>
      <c r="P308" s="195"/>
      <c r="Q308" s="195"/>
    </row>
    <row r="309" spans="1:51" x14ac:dyDescent="0.2">
      <c r="A309" s="247"/>
      <c r="B309" s="102" t="s">
        <v>88</v>
      </c>
      <c r="C309" s="130"/>
      <c r="D309" s="125"/>
      <c r="E309" s="339"/>
      <c r="F309" s="131"/>
      <c r="O309" s="188"/>
      <c r="P309" s="188"/>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row>
    <row r="310" spans="1:51" x14ac:dyDescent="0.2">
      <c r="A310" s="247"/>
      <c r="B310" s="103"/>
      <c r="C310" s="130"/>
      <c r="D310" s="125"/>
      <c r="E310" s="339"/>
      <c r="F310" s="131"/>
      <c r="O310" s="188"/>
      <c r="P310" s="188"/>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row>
    <row r="311" spans="1:51" ht="13.5" thickBot="1" x14ac:dyDescent="0.25">
      <c r="A311" s="247"/>
      <c r="B311" s="104"/>
      <c r="C311" s="130"/>
      <c r="D311" s="125"/>
      <c r="E311" s="339"/>
      <c r="F311" s="131"/>
      <c r="O311" s="188"/>
      <c r="P311" s="188"/>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row>
    <row r="312" spans="1:51" x14ac:dyDescent="0.2">
      <c r="A312" s="247"/>
      <c r="B312" s="437"/>
      <c r="C312" s="565"/>
      <c r="D312" s="564"/>
      <c r="E312" s="339"/>
      <c r="F312" s="555"/>
      <c r="O312" s="188"/>
      <c r="P312" s="188"/>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row>
    <row r="313" spans="1:51" s="144" customFormat="1" ht="25.5" x14ac:dyDescent="0.2">
      <c r="A313" s="45">
        <v>3</v>
      </c>
      <c r="B313" s="561" t="s">
        <v>341</v>
      </c>
      <c r="C313" s="162"/>
      <c r="D313" s="146"/>
      <c r="E313" s="146"/>
      <c r="F313" s="162"/>
      <c r="G313" s="1"/>
      <c r="H313" s="1"/>
      <c r="I313" s="1"/>
      <c r="J313" s="1"/>
      <c r="K313" s="1"/>
      <c r="L313" s="1"/>
      <c r="M313" s="1"/>
      <c r="N313" s="1"/>
      <c r="O313" s="146"/>
      <c r="P313" s="146"/>
      <c r="Q313" s="146"/>
    </row>
    <row r="314" spans="1:51" s="144" customFormat="1" ht="51" x14ac:dyDescent="0.2">
      <c r="A314" s="45"/>
      <c r="B314" s="562" t="s">
        <v>330</v>
      </c>
      <c r="C314" s="162"/>
      <c r="D314" s="146"/>
      <c r="E314" s="146"/>
      <c r="F314" s="162"/>
      <c r="G314" s="1"/>
      <c r="H314" s="1"/>
      <c r="I314" s="1"/>
      <c r="J314" s="1"/>
      <c r="K314" s="1"/>
      <c r="L314" s="1"/>
      <c r="M314" s="1"/>
      <c r="N314" s="1"/>
      <c r="O314" s="146"/>
      <c r="P314" s="146"/>
      <c r="Q314" s="146"/>
    </row>
    <row r="315" spans="1:51" s="547" customFormat="1" x14ac:dyDescent="0.2">
      <c r="A315" s="548"/>
      <c r="B315" s="562" t="s">
        <v>310</v>
      </c>
      <c r="C315" s="162"/>
      <c r="D315" s="549"/>
      <c r="E315" s="549"/>
      <c r="F315" s="162"/>
      <c r="G315" s="550"/>
      <c r="H315" s="550"/>
      <c r="I315" s="550"/>
      <c r="J315" s="550"/>
      <c r="K315" s="550"/>
      <c r="L315" s="550"/>
      <c r="M315" s="550"/>
      <c r="N315" s="550"/>
      <c r="O315" s="549"/>
      <c r="P315" s="549"/>
      <c r="Q315" s="549"/>
    </row>
    <row r="316" spans="1:51" s="547" customFormat="1" x14ac:dyDescent="0.2">
      <c r="A316" s="548"/>
      <c r="B316" s="546" t="s">
        <v>309</v>
      </c>
      <c r="C316" s="162"/>
      <c r="D316" s="549"/>
      <c r="E316" s="549"/>
      <c r="F316" s="162"/>
      <c r="G316" s="550"/>
      <c r="H316" s="550"/>
      <c r="I316" s="550"/>
      <c r="J316" s="550"/>
      <c r="K316" s="550"/>
      <c r="L316" s="550"/>
      <c r="M316" s="550"/>
      <c r="N316" s="550"/>
      <c r="O316" s="549"/>
      <c r="P316" s="549"/>
      <c r="Q316" s="549"/>
    </row>
    <row r="317" spans="1:51" s="547" customFormat="1" ht="38.25" x14ac:dyDescent="0.2">
      <c r="A317" s="548"/>
      <c r="B317" s="562" t="s">
        <v>331</v>
      </c>
      <c r="C317" s="162"/>
      <c r="D317" s="549"/>
      <c r="E317" s="549"/>
      <c r="F317" s="162"/>
      <c r="G317" s="550"/>
      <c r="H317" s="550"/>
      <c r="I317" s="550"/>
      <c r="J317" s="550"/>
      <c r="K317" s="550"/>
      <c r="L317" s="550"/>
      <c r="M317" s="550"/>
      <c r="N317" s="550"/>
      <c r="O317" s="549"/>
      <c r="P317" s="549"/>
      <c r="Q317" s="549"/>
    </row>
    <row r="318" spans="1:51" s="547" customFormat="1" x14ac:dyDescent="0.2">
      <c r="A318" s="548"/>
      <c r="B318" s="546" t="s">
        <v>311</v>
      </c>
      <c r="C318" s="162"/>
      <c r="D318" s="549"/>
      <c r="E318" s="549"/>
      <c r="F318" s="162"/>
      <c r="G318" s="550"/>
      <c r="H318" s="550"/>
      <c r="I318" s="550"/>
      <c r="J318" s="550"/>
      <c r="K318" s="550"/>
      <c r="L318" s="550"/>
      <c r="M318" s="550"/>
      <c r="N318" s="550"/>
      <c r="O318" s="549"/>
      <c r="P318" s="549"/>
      <c r="Q318" s="549"/>
    </row>
    <row r="319" spans="1:51" s="547" customFormat="1" ht="51" x14ac:dyDescent="0.2">
      <c r="A319" s="548"/>
      <c r="B319" s="562" t="s">
        <v>332</v>
      </c>
      <c r="C319" s="162"/>
      <c r="D319" s="549"/>
      <c r="E319" s="549"/>
      <c r="F319" s="162"/>
      <c r="G319" s="550"/>
      <c r="H319" s="550"/>
      <c r="I319" s="550"/>
      <c r="J319" s="550"/>
      <c r="K319" s="550"/>
      <c r="L319" s="550"/>
      <c r="M319" s="550"/>
      <c r="N319" s="550"/>
      <c r="O319" s="549"/>
      <c r="P319" s="549"/>
      <c r="Q319" s="549"/>
    </row>
    <row r="320" spans="1:51" s="547" customFormat="1" ht="51" x14ac:dyDescent="0.2">
      <c r="A320" s="548"/>
      <c r="B320" s="545" t="s">
        <v>312</v>
      </c>
      <c r="C320" s="162"/>
      <c r="D320" s="549" t="s">
        <v>11</v>
      </c>
      <c r="E320" s="549"/>
      <c r="F320" s="162"/>
      <c r="G320" s="550"/>
      <c r="H320" s="550"/>
      <c r="I320" s="550"/>
      <c r="J320" s="550"/>
      <c r="K320" s="550"/>
      <c r="L320" s="550"/>
      <c r="M320" s="550"/>
      <c r="N320" s="550"/>
      <c r="O320" s="549"/>
      <c r="P320" s="549"/>
      <c r="Q320" s="549"/>
    </row>
    <row r="321" spans="1:51" s="547" customFormat="1" ht="27" x14ac:dyDescent="0.2">
      <c r="A321" s="548"/>
      <c r="B321" s="545" t="s">
        <v>333</v>
      </c>
      <c r="C321" s="162"/>
      <c r="D321" s="549"/>
      <c r="E321" s="549"/>
      <c r="F321" s="162"/>
      <c r="G321" s="550"/>
      <c r="K321" s="550"/>
      <c r="L321" s="550"/>
      <c r="M321" s="550"/>
      <c r="N321" s="550"/>
      <c r="O321" s="549"/>
      <c r="P321" s="549"/>
      <c r="Q321" s="549"/>
    </row>
    <row r="322" spans="1:51" s="547" customFormat="1" ht="38.25" x14ac:dyDescent="0.2">
      <c r="A322" s="548"/>
      <c r="B322" s="562" t="s">
        <v>334</v>
      </c>
      <c r="C322" s="162"/>
      <c r="D322" s="549"/>
      <c r="E322" s="549"/>
      <c r="F322" s="162"/>
      <c r="G322" s="550"/>
      <c r="J322" s="550"/>
      <c r="K322" s="550"/>
      <c r="L322" s="550"/>
      <c r="M322" s="550"/>
      <c r="N322" s="550"/>
      <c r="O322" s="549"/>
      <c r="P322" s="549"/>
      <c r="Q322" s="549"/>
    </row>
    <row r="323" spans="1:51" s="144" customFormat="1" x14ac:dyDescent="0.2">
      <c r="A323" s="45" t="s">
        <v>27</v>
      </c>
      <c r="B323" s="144" t="s">
        <v>313</v>
      </c>
      <c r="C323" s="161" t="s">
        <v>61</v>
      </c>
      <c r="D323" s="162">
        <f>H325-D324</f>
        <v>148</v>
      </c>
      <c r="E323" s="549"/>
      <c r="F323" s="4">
        <f>D323*E323</f>
        <v>0</v>
      </c>
      <c r="G323" s="1"/>
      <c r="H323" s="569">
        <f>D132</f>
        <v>163</v>
      </c>
      <c r="I323" s="322" t="s">
        <v>326</v>
      </c>
      <c r="J323" s="550"/>
      <c r="K323" s="1"/>
      <c r="L323" s="1"/>
      <c r="M323" s="1"/>
      <c r="N323" s="1"/>
      <c r="O323" s="146"/>
      <c r="P323" s="146"/>
      <c r="Q323" s="146"/>
    </row>
    <row r="324" spans="1:51" s="547" customFormat="1" ht="13.5" thickBot="1" x14ac:dyDescent="0.25">
      <c r="A324" s="548" t="s">
        <v>28</v>
      </c>
      <c r="B324" s="547" t="s">
        <v>314</v>
      </c>
      <c r="C324" s="560" t="s">
        <v>61</v>
      </c>
      <c r="D324" s="162">
        <v>12</v>
      </c>
      <c r="E324" s="549"/>
      <c r="F324" s="551">
        <f>D324*E324</f>
        <v>0</v>
      </c>
      <c r="G324" s="550"/>
      <c r="H324" s="570">
        <v>3</v>
      </c>
      <c r="I324" s="571" t="s">
        <v>325</v>
      </c>
      <c r="J324" s="550"/>
      <c r="K324" s="550"/>
      <c r="L324" s="550"/>
      <c r="M324" s="550"/>
      <c r="N324" s="550"/>
      <c r="O324" s="549"/>
      <c r="P324" s="549"/>
      <c r="Q324" s="549"/>
    </row>
    <row r="325" spans="1:51" x14ac:dyDescent="0.2">
      <c r="A325" s="247"/>
      <c r="B325" s="102" t="s">
        <v>88</v>
      </c>
      <c r="C325" s="130"/>
      <c r="D325" s="498"/>
      <c r="E325" s="339"/>
      <c r="F325" s="485"/>
      <c r="H325" s="569">
        <f>H323-H324</f>
        <v>160</v>
      </c>
      <c r="I325" s="322"/>
      <c r="O325" s="188"/>
      <c r="P325" s="188"/>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row>
    <row r="326" spans="1:51" x14ac:dyDescent="0.2">
      <c r="A326" s="247"/>
      <c r="B326" s="103"/>
      <c r="C326" s="130"/>
      <c r="D326" s="498"/>
      <c r="E326" s="339"/>
      <c r="F326" s="485"/>
      <c r="O326" s="188"/>
      <c r="P326" s="188"/>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row>
    <row r="327" spans="1:51" ht="13.5" thickBot="1" x14ac:dyDescent="0.25">
      <c r="A327" s="247"/>
      <c r="B327" s="104"/>
      <c r="C327" s="130"/>
      <c r="D327" s="498"/>
      <c r="E327" s="339"/>
      <c r="F327" s="485"/>
      <c r="O327" s="188"/>
      <c r="P327" s="188"/>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row>
    <row r="328" spans="1:51" x14ac:dyDescent="0.2">
      <c r="A328" s="247"/>
      <c r="B328" s="437"/>
      <c r="C328" s="565"/>
      <c r="D328" s="564"/>
      <c r="E328" s="339"/>
      <c r="F328" s="555"/>
      <c r="O328" s="188"/>
      <c r="P328" s="188"/>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row>
    <row r="329" spans="1:51" s="66" customFormat="1" x14ac:dyDescent="0.2">
      <c r="A329" s="402">
        <v>4</v>
      </c>
      <c r="B329" s="580" t="s">
        <v>283</v>
      </c>
      <c r="C329" s="401"/>
      <c r="D329" s="415"/>
      <c r="E329" s="415"/>
      <c r="F329" s="129"/>
      <c r="G329" s="198"/>
      <c r="H329" s="198"/>
      <c r="I329" s="190"/>
      <c r="J329" s="190"/>
      <c r="K329" s="190"/>
      <c r="L329" s="190"/>
      <c r="M329" s="190"/>
      <c r="N329" s="190"/>
      <c r="O329" s="195"/>
      <c r="P329" s="195"/>
      <c r="Q329" s="195"/>
    </row>
    <row r="330" spans="1:51" s="66" customFormat="1" ht="114.75" x14ac:dyDescent="0.2">
      <c r="A330" s="402"/>
      <c r="B330" s="460" t="s">
        <v>353</v>
      </c>
      <c r="C330" s="401"/>
      <c r="D330" s="129"/>
      <c r="E330" s="129"/>
      <c r="F330" s="129"/>
      <c r="G330" s="198"/>
      <c r="H330" s="198"/>
      <c r="I330" s="190"/>
      <c r="J330" s="190"/>
      <c r="K330" s="190"/>
      <c r="L330" s="190"/>
      <c r="M330" s="190"/>
      <c r="N330" s="190"/>
      <c r="O330" s="195"/>
      <c r="P330" s="195"/>
      <c r="Q330" s="195"/>
    </row>
    <row r="331" spans="1:51" s="66" customFormat="1" ht="13.5" thickBot="1" x14ac:dyDescent="0.25">
      <c r="A331" s="402"/>
      <c r="B331" s="460" t="s">
        <v>185</v>
      </c>
      <c r="C331" s="401"/>
      <c r="D331" s="129"/>
      <c r="E331" s="129"/>
      <c r="F331" s="129"/>
      <c r="G331" s="198"/>
      <c r="H331" s="198"/>
      <c r="I331" s="190"/>
      <c r="J331" s="190"/>
      <c r="K331" s="190"/>
      <c r="L331" s="190"/>
      <c r="M331" s="190"/>
      <c r="N331" s="190"/>
      <c r="O331" s="195"/>
      <c r="P331" s="195"/>
      <c r="Q331" s="195"/>
    </row>
    <row r="332" spans="1:51" x14ac:dyDescent="0.2">
      <c r="A332" s="247"/>
      <c r="B332" s="102" t="s">
        <v>88</v>
      </c>
      <c r="C332" s="565"/>
      <c r="D332" s="564"/>
      <c r="E332" s="339"/>
      <c r="F332" s="555"/>
      <c r="O332" s="188"/>
      <c r="P332" s="188"/>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row>
    <row r="333" spans="1:51" x14ac:dyDescent="0.2">
      <c r="A333" s="247"/>
      <c r="B333" s="103"/>
      <c r="C333" s="565"/>
      <c r="D333" s="564"/>
      <c r="E333" s="339"/>
      <c r="F333" s="555"/>
      <c r="O333" s="188"/>
      <c r="P333" s="188"/>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row>
    <row r="334" spans="1:51" ht="13.5" thickBot="1" x14ac:dyDescent="0.25">
      <c r="A334" s="247"/>
      <c r="B334" s="104"/>
      <c r="C334" s="565"/>
      <c r="D334" s="564"/>
      <c r="E334" s="339"/>
      <c r="F334" s="555"/>
      <c r="O334" s="188"/>
      <c r="P334" s="188"/>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row>
    <row r="335" spans="1:51" s="66" customFormat="1" x14ac:dyDescent="0.2">
      <c r="A335" s="402"/>
      <c r="B335" s="401"/>
      <c r="C335" s="401" t="s">
        <v>22</v>
      </c>
      <c r="D335" s="129">
        <f>J335</f>
        <v>70</v>
      </c>
      <c r="E335" s="129"/>
      <c r="F335" s="111">
        <f>D335*E335</f>
        <v>0</v>
      </c>
      <c r="G335" s="198"/>
      <c r="H335" s="198">
        <v>57.5</v>
      </c>
      <c r="I335" s="190">
        <v>12.5</v>
      </c>
      <c r="J335" s="190">
        <f>SUM(H335:I335)</f>
        <v>70</v>
      </c>
      <c r="K335" s="190"/>
      <c r="L335" s="190"/>
      <c r="M335" s="190"/>
      <c r="N335" s="190"/>
      <c r="O335" s="195"/>
      <c r="P335" s="195"/>
      <c r="Q335" s="195"/>
    </row>
    <row r="336" spans="1:51" s="213" customFormat="1" ht="13.5" thickBot="1" x14ac:dyDescent="0.25">
      <c r="A336" s="208"/>
      <c r="B336" s="209"/>
      <c r="C336" s="210"/>
      <c r="D336" s="122"/>
      <c r="E336" s="211"/>
      <c r="F336" s="211"/>
      <c r="G336" s="224"/>
      <c r="H336" s="211"/>
      <c r="I336" s="212"/>
      <c r="J336" s="212"/>
      <c r="K336" s="212"/>
      <c r="L336" s="212"/>
      <c r="M336" s="212"/>
      <c r="N336" s="212"/>
      <c r="O336" s="212"/>
      <c r="P336" s="212"/>
      <c r="Q336" s="212"/>
    </row>
    <row r="337" spans="1:53" x14ac:dyDescent="0.2">
      <c r="A337" s="149"/>
      <c r="B337" s="69" t="s">
        <v>126</v>
      </c>
      <c r="C337" s="107"/>
      <c r="D337" s="117"/>
      <c r="E337" s="340"/>
      <c r="F337" s="343">
        <f>SUM(F298:F336)</f>
        <v>0</v>
      </c>
      <c r="G337" s="198"/>
      <c r="H337" s="108"/>
      <c r="O337" s="188"/>
      <c r="P337" s="188"/>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row>
    <row r="338" spans="1:53" x14ac:dyDescent="0.2">
      <c r="A338" s="497"/>
      <c r="B338" s="69"/>
      <c r="C338" s="107"/>
      <c r="D338" s="492"/>
      <c r="E338" s="340"/>
      <c r="F338" s="343"/>
      <c r="G338" s="198"/>
      <c r="H338" s="108"/>
      <c r="O338" s="188"/>
      <c r="P338" s="188"/>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row>
    <row r="339" spans="1:53" x14ac:dyDescent="0.2">
      <c r="A339" s="149"/>
      <c r="B339" s="69"/>
      <c r="C339" s="107"/>
      <c r="D339" s="117"/>
      <c r="E339" s="340"/>
      <c r="F339" s="340"/>
      <c r="G339" s="198"/>
      <c r="H339" s="108"/>
      <c r="O339" s="188"/>
      <c r="P339" s="188"/>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row>
    <row r="340" spans="1:53" s="66" customFormat="1" x14ac:dyDescent="0.2">
      <c r="A340" s="150">
        <v>8</v>
      </c>
      <c r="B340" s="70" t="s">
        <v>363</v>
      </c>
      <c r="C340" s="106"/>
      <c r="D340" s="556"/>
      <c r="E340" s="111"/>
      <c r="F340" s="338"/>
      <c r="G340" s="198"/>
      <c r="H340" s="198"/>
      <c r="I340" s="190"/>
      <c r="J340" s="190"/>
      <c r="K340" s="190"/>
      <c r="L340" s="190"/>
      <c r="M340" s="190"/>
      <c r="N340" s="190"/>
      <c r="O340" s="195"/>
      <c r="P340" s="195"/>
      <c r="Q340" s="195"/>
    </row>
    <row r="341" spans="1:53" s="66" customFormat="1" x14ac:dyDescent="0.2">
      <c r="A341" s="150"/>
      <c r="B341" s="70"/>
      <c r="C341" s="106"/>
      <c r="D341" s="556"/>
      <c r="E341" s="111"/>
      <c r="F341" s="338"/>
      <c r="G341" s="198"/>
      <c r="H341" s="198"/>
      <c r="I341" s="190"/>
      <c r="J341" s="190"/>
      <c r="K341" s="190"/>
      <c r="L341" s="190"/>
      <c r="M341" s="190"/>
      <c r="N341" s="190"/>
      <c r="O341" s="195"/>
      <c r="P341" s="195"/>
      <c r="Q341" s="195"/>
    </row>
    <row r="342" spans="1:53" s="555" customFormat="1" x14ac:dyDescent="0.2">
      <c r="A342" s="573">
        <v>1</v>
      </c>
      <c r="B342" s="152" t="s">
        <v>376</v>
      </c>
      <c r="C342" s="403"/>
      <c r="D342" s="563"/>
      <c r="E342" s="575"/>
      <c r="F342" s="404"/>
      <c r="G342" s="405"/>
      <c r="H342" s="552"/>
      <c r="I342" s="552"/>
      <c r="J342" s="552"/>
      <c r="K342" s="552"/>
      <c r="L342" s="552"/>
      <c r="M342" s="552"/>
      <c r="N342" s="552"/>
      <c r="O342" s="552"/>
      <c r="P342" s="552"/>
      <c r="Q342" s="175"/>
      <c r="R342" s="554"/>
      <c r="S342" s="553"/>
      <c r="T342" s="553"/>
      <c r="U342" s="556"/>
      <c r="V342" s="556"/>
      <c r="W342" s="556"/>
      <c r="X342" s="553"/>
      <c r="Y342" s="553"/>
      <c r="Z342" s="553"/>
      <c r="AA342" s="553"/>
      <c r="AB342" s="553"/>
      <c r="AC342" s="553"/>
      <c r="AD342" s="553"/>
      <c r="AE342" s="553"/>
      <c r="AF342" s="553"/>
      <c r="AG342" s="553"/>
      <c r="AH342" s="553"/>
      <c r="AI342" s="553"/>
      <c r="AJ342" s="553"/>
      <c r="AK342" s="553"/>
      <c r="AL342" s="553"/>
      <c r="AM342" s="553"/>
      <c r="AN342" s="553"/>
      <c r="AO342" s="553"/>
      <c r="AP342" s="553"/>
      <c r="AQ342" s="553"/>
      <c r="AR342" s="553"/>
      <c r="AS342" s="553"/>
      <c r="AT342" s="553"/>
      <c r="AU342" s="553"/>
      <c r="AV342" s="553"/>
      <c r="AW342" s="553"/>
      <c r="AX342" s="553"/>
      <c r="AY342" s="553"/>
      <c r="AZ342" s="553"/>
      <c r="BA342" s="553"/>
    </row>
    <row r="343" spans="1:53" s="555" customFormat="1" ht="89.25" x14ac:dyDescent="0.2">
      <c r="A343" s="573"/>
      <c r="B343" s="151" t="s">
        <v>377</v>
      </c>
      <c r="C343" s="563"/>
      <c r="D343" s="563"/>
      <c r="E343" s="575"/>
      <c r="F343" s="404"/>
      <c r="G343" s="405"/>
      <c r="H343" s="552"/>
      <c r="I343" s="406"/>
      <c r="J343" s="406"/>
      <c r="K343" s="406"/>
      <c r="L343" s="552"/>
      <c r="M343" s="406"/>
      <c r="N343" s="406"/>
      <c r="O343" s="552"/>
      <c r="P343" s="552"/>
      <c r="Q343" s="175"/>
      <c r="R343" s="554"/>
      <c r="S343" s="553"/>
      <c r="T343" s="553"/>
      <c r="U343" s="556"/>
      <c r="V343" s="556"/>
      <c r="W343" s="556"/>
      <c r="X343" s="553"/>
      <c r="Y343" s="553"/>
      <c r="Z343" s="553"/>
      <c r="AA343" s="553"/>
      <c r="AB343" s="553"/>
      <c r="AC343" s="553"/>
      <c r="AD343" s="553"/>
      <c r="AE343" s="553"/>
      <c r="AF343" s="553"/>
      <c r="AG343" s="553"/>
      <c r="AH343" s="553"/>
      <c r="AI343" s="553"/>
      <c r="AJ343" s="553"/>
      <c r="AK343" s="553"/>
      <c r="AL343" s="553"/>
      <c r="AM343" s="553"/>
      <c r="AN343" s="553"/>
      <c r="AO343" s="553"/>
      <c r="AP343" s="553"/>
      <c r="AQ343" s="553"/>
      <c r="AR343" s="553"/>
      <c r="AS343" s="553"/>
      <c r="AT343" s="553"/>
      <c r="AU343" s="553"/>
      <c r="AV343" s="553"/>
      <c r="AW343" s="553"/>
      <c r="AX343" s="553"/>
      <c r="AY343" s="553"/>
      <c r="AZ343" s="553"/>
      <c r="BA343" s="553"/>
    </row>
    <row r="344" spans="1:53" s="555" customFormat="1" x14ac:dyDescent="0.2">
      <c r="A344" s="573"/>
      <c r="B344" s="591"/>
      <c r="C344" s="563" t="s">
        <v>22</v>
      </c>
      <c r="D344" s="563">
        <v>26</v>
      </c>
      <c r="E344" s="566"/>
      <c r="F344" s="557">
        <f>D344*E344</f>
        <v>0</v>
      </c>
      <c r="G344" s="557"/>
      <c r="H344" s="552"/>
      <c r="I344" s="409"/>
      <c r="J344" s="409"/>
      <c r="K344" s="409"/>
      <c r="L344" s="409"/>
      <c r="M344" s="409"/>
      <c r="N344" s="409"/>
      <c r="O344" s="409"/>
      <c r="P344" s="410"/>
      <c r="Q344" s="554"/>
      <c r="R344" s="554"/>
      <c r="S344" s="553"/>
      <c r="T344" s="553"/>
      <c r="U344" s="556"/>
      <c r="V344" s="556"/>
      <c r="W344" s="556"/>
      <c r="X344" s="553"/>
      <c r="Y344" s="553"/>
      <c r="Z344" s="553"/>
      <c r="AA344" s="553"/>
      <c r="AB344" s="553"/>
      <c r="AC344" s="553"/>
      <c r="AD344" s="553"/>
      <c r="AE344" s="553"/>
      <c r="AF344" s="553"/>
      <c r="AG344" s="553"/>
      <c r="AH344" s="553"/>
      <c r="AI344" s="553"/>
      <c r="AJ344" s="553"/>
      <c r="AK344" s="553"/>
      <c r="AL344" s="553"/>
      <c r="AM344" s="553"/>
      <c r="AN344" s="553"/>
      <c r="AO344" s="553"/>
      <c r="AP344" s="553"/>
      <c r="AQ344" s="553"/>
      <c r="AR344" s="553"/>
      <c r="AS344" s="553"/>
      <c r="AT344" s="553"/>
      <c r="AU344" s="553"/>
      <c r="AV344" s="553"/>
      <c r="AW344" s="553"/>
      <c r="AX344" s="553"/>
      <c r="AY344" s="553"/>
      <c r="AZ344" s="553"/>
      <c r="BA344" s="553"/>
    </row>
    <row r="345" spans="1:53" s="555" customFormat="1" x14ac:dyDescent="0.2">
      <c r="A345" s="573"/>
      <c r="B345" s="559"/>
      <c r="C345" s="563"/>
      <c r="D345" s="563"/>
      <c r="E345" s="566"/>
      <c r="F345" s="557"/>
      <c r="G345" s="557"/>
      <c r="H345" s="552"/>
      <c r="I345" s="409"/>
      <c r="J345" s="409"/>
      <c r="K345" s="409"/>
      <c r="L345" s="409"/>
      <c r="M345" s="409"/>
      <c r="N345" s="409"/>
      <c r="O345" s="409"/>
      <c r="P345" s="410"/>
      <c r="Q345" s="554"/>
      <c r="R345" s="554"/>
      <c r="S345" s="553"/>
      <c r="T345" s="553"/>
      <c r="U345" s="556"/>
      <c r="V345" s="556"/>
      <c r="W345" s="556"/>
      <c r="X345" s="553"/>
      <c r="Y345" s="553"/>
      <c r="Z345" s="553"/>
      <c r="AA345" s="553"/>
      <c r="AB345" s="553"/>
      <c r="AC345" s="553"/>
      <c r="AD345" s="553"/>
      <c r="AE345" s="553"/>
      <c r="AF345" s="553"/>
      <c r="AG345" s="553"/>
      <c r="AH345" s="553"/>
      <c r="AI345" s="553"/>
      <c r="AJ345" s="553"/>
      <c r="AK345" s="553"/>
      <c r="AL345" s="553"/>
      <c r="AM345" s="553"/>
      <c r="AN345" s="553"/>
      <c r="AO345" s="553"/>
      <c r="AP345" s="553"/>
      <c r="AQ345" s="553"/>
      <c r="AR345" s="553"/>
      <c r="AS345" s="553"/>
      <c r="AT345" s="553"/>
      <c r="AU345" s="553"/>
      <c r="AV345" s="553"/>
      <c r="AW345" s="553"/>
      <c r="AX345" s="553"/>
      <c r="AY345" s="553"/>
      <c r="AZ345" s="553"/>
      <c r="BA345" s="553"/>
    </row>
    <row r="346" spans="1:53" s="555" customFormat="1" x14ac:dyDescent="0.2">
      <c r="A346" s="573">
        <v>2</v>
      </c>
      <c r="B346" s="152" t="s">
        <v>173</v>
      </c>
      <c r="C346" s="403"/>
      <c r="D346" s="563"/>
      <c r="E346" s="575"/>
      <c r="F346" s="404"/>
      <c r="G346" s="405"/>
      <c r="H346" s="552"/>
      <c r="I346" s="552"/>
      <c r="J346" s="552"/>
      <c r="K346" s="552"/>
      <c r="L346" s="552"/>
      <c r="M346" s="552"/>
      <c r="N346" s="552"/>
      <c r="O346" s="552"/>
      <c r="P346" s="552"/>
      <c r="Q346" s="175"/>
      <c r="R346" s="554"/>
      <c r="S346" s="553"/>
      <c r="T346" s="553"/>
      <c r="U346" s="556"/>
      <c r="V346" s="556"/>
      <c r="W346" s="556"/>
      <c r="X346" s="553"/>
      <c r="Y346" s="553"/>
      <c r="Z346" s="553"/>
      <c r="AA346" s="553"/>
      <c r="AB346" s="553"/>
      <c r="AC346" s="553"/>
      <c r="AD346" s="553"/>
      <c r="AE346" s="553"/>
      <c r="AF346" s="553"/>
      <c r="AG346" s="553"/>
      <c r="AH346" s="553"/>
      <c r="AI346" s="553"/>
      <c r="AJ346" s="553"/>
      <c r="AK346" s="553"/>
      <c r="AL346" s="553"/>
      <c r="AM346" s="553"/>
      <c r="AN346" s="553"/>
      <c r="AO346" s="553"/>
      <c r="AP346" s="553"/>
      <c r="AQ346" s="553"/>
      <c r="AR346" s="553"/>
      <c r="AS346" s="553"/>
      <c r="AT346" s="553"/>
      <c r="AU346" s="553"/>
      <c r="AV346" s="553"/>
      <c r="AW346" s="553"/>
      <c r="AX346" s="553"/>
      <c r="AY346" s="553"/>
      <c r="AZ346" s="553"/>
      <c r="BA346" s="553"/>
    </row>
    <row r="347" spans="1:53" s="555" customFormat="1" ht="51" x14ac:dyDescent="0.2">
      <c r="A347" s="573"/>
      <c r="B347" s="151" t="s">
        <v>369</v>
      </c>
      <c r="C347" s="563"/>
      <c r="D347" s="563"/>
      <c r="E347" s="575"/>
      <c r="F347" s="404"/>
      <c r="G347" s="405"/>
      <c r="H347" s="552"/>
      <c r="I347" s="406"/>
      <c r="J347" s="406"/>
      <c r="K347" s="406"/>
      <c r="L347" s="552"/>
      <c r="M347" s="406"/>
      <c r="N347" s="406"/>
      <c r="O347" s="552"/>
      <c r="P347" s="552"/>
      <c r="Q347" s="175"/>
      <c r="R347" s="554"/>
      <c r="S347" s="553"/>
      <c r="T347" s="553"/>
      <c r="U347" s="556"/>
      <c r="V347" s="556"/>
      <c r="W347" s="556"/>
      <c r="X347" s="553"/>
      <c r="Y347" s="553"/>
      <c r="Z347" s="553"/>
      <c r="AA347" s="553"/>
      <c r="AB347" s="553"/>
      <c r="AC347" s="553"/>
      <c r="AD347" s="553"/>
      <c r="AE347" s="553"/>
      <c r="AF347" s="553"/>
      <c r="AG347" s="553"/>
      <c r="AH347" s="553"/>
      <c r="AI347" s="553"/>
      <c r="AJ347" s="553"/>
      <c r="AK347" s="553"/>
      <c r="AL347" s="553"/>
      <c r="AM347" s="553"/>
      <c r="AN347" s="553"/>
      <c r="AO347" s="553"/>
      <c r="AP347" s="553"/>
      <c r="AQ347" s="553"/>
      <c r="AR347" s="553"/>
      <c r="AS347" s="553"/>
      <c r="AT347" s="553"/>
      <c r="AU347" s="553"/>
      <c r="AV347" s="553"/>
      <c r="AW347" s="553"/>
      <c r="AX347" s="553"/>
      <c r="AY347" s="553"/>
      <c r="AZ347" s="553"/>
      <c r="BA347" s="553"/>
    </row>
    <row r="348" spans="1:53" s="555" customFormat="1" x14ac:dyDescent="0.2">
      <c r="A348" s="573" t="s">
        <v>27</v>
      </c>
      <c r="B348" s="559" t="s">
        <v>174</v>
      </c>
      <c r="C348" s="563" t="s">
        <v>52</v>
      </c>
      <c r="D348" s="563">
        <v>1</v>
      </c>
      <c r="E348" s="566"/>
      <c r="F348" s="557">
        <f>D348*E348</f>
        <v>0</v>
      </c>
      <c r="G348" s="557"/>
      <c r="H348" s="552"/>
      <c r="I348" s="409"/>
      <c r="J348" s="409"/>
      <c r="K348" s="409"/>
      <c r="L348" s="409"/>
      <c r="M348" s="409"/>
      <c r="N348" s="409"/>
      <c r="O348" s="409"/>
      <c r="P348" s="410"/>
      <c r="Q348" s="554"/>
      <c r="R348" s="554"/>
      <c r="S348" s="553"/>
      <c r="T348" s="553"/>
      <c r="U348" s="556"/>
      <c r="V348" s="556"/>
      <c r="W348" s="556"/>
      <c r="X348" s="553"/>
      <c r="Y348" s="553"/>
      <c r="Z348" s="553"/>
      <c r="AA348" s="553"/>
      <c r="AB348" s="553"/>
      <c r="AC348" s="553"/>
      <c r="AD348" s="553"/>
      <c r="AE348" s="553"/>
      <c r="AF348" s="553"/>
      <c r="AG348" s="553"/>
      <c r="AH348" s="553"/>
      <c r="AI348" s="553"/>
      <c r="AJ348" s="553"/>
      <c r="AK348" s="553"/>
      <c r="AL348" s="553"/>
      <c r="AM348" s="553"/>
      <c r="AN348" s="553"/>
      <c r="AO348" s="553"/>
      <c r="AP348" s="553"/>
      <c r="AQ348" s="553"/>
      <c r="AR348" s="553"/>
      <c r="AS348" s="553"/>
      <c r="AT348" s="553"/>
      <c r="AU348" s="553"/>
      <c r="AV348" s="553"/>
      <c r="AW348" s="553"/>
      <c r="AX348" s="553"/>
      <c r="AY348" s="553"/>
      <c r="AZ348" s="553"/>
      <c r="BA348" s="553"/>
    </row>
    <row r="349" spans="1:53" s="555" customFormat="1" ht="39" customHeight="1" x14ac:dyDescent="0.2">
      <c r="A349" s="573"/>
      <c r="B349" s="559"/>
      <c r="C349" s="563"/>
      <c r="D349" s="563"/>
      <c r="E349" s="566"/>
      <c r="F349" s="557"/>
      <c r="G349" s="557"/>
      <c r="H349" s="552"/>
      <c r="I349" s="409"/>
      <c r="J349" s="409"/>
      <c r="K349" s="409"/>
      <c r="L349" s="409"/>
      <c r="M349" s="409"/>
      <c r="N349" s="409"/>
      <c r="O349" s="409"/>
      <c r="P349" s="410"/>
      <c r="Q349" s="554"/>
      <c r="R349" s="554"/>
      <c r="S349" s="553"/>
      <c r="T349" s="553"/>
      <c r="U349" s="556"/>
      <c r="V349" s="556"/>
      <c r="W349" s="556"/>
      <c r="X349" s="553"/>
      <c r="Y349" s="553"/>
      <c r="Z349" s="553"/>
      <c r="AA349" s="553"/>
      <c r="AB349" s="553"/>
      <c r="AC349" s="553"/>
      <c r="AD349" s="553"/>
      <c r="AE349" s="553"/>
      <c r="AF349" s="553"/>
      <c r="AG349" s="553"/>
      <c r="AH349" s="553"/>
      <c r="AI349" s="553"/>
      <c r="AJ349" s="553"/>
      <c r="AK349" s="553"/>
      <c r="AL349" s="553"/>
      <c r="AM349" s="553"/>
      <c r="AN349" s="553"/>
      <c r="AO349" s="553"/>
      <c r="AP349" s="553"/>
      <c r="AQ349" s="553"/>
      <c r="AR349" s="553"/>
      <c r="AS349" s="553"/>
      <c r="AT349" s="553"/>
      <c r="AU349" s="553"/>
      <c r="AV349" s="553"/>
      <c r="AW349" s="553"/>
      <c r="AX349" s="553"/>
      <c r="AY349" s="553"/>
      <c r="AZ349" s="553"/>
      <c r="BA349" s="553"/>
    </row>
    <row r="350" spans="1:53" s="555" customFormat="1" x14ac:dyDescent="0.2">
      <c r="A350" s="573" t="s">
        <v>28</v>
      </c>
      <c r="B350" s="559" t="s">
        <v>364</v>
      </c>
      <c r="C350" s="563" t="s">
        <v>52</v>
      </c>
      <c r="D350" s="563">
        <v>1</v>
      </c>
      <c r="E350" s="566"/>
      <c r="F350" s="557">
        <f>D350*E350</f>
        <v>0</v>
      </c>
      <c r="G350" s="557"/>
      <c r="H350" s="552"/>
      <c r="I350" s="409"/>
      <c r="J350" s="409"/>
      <c r="K350" s="409"/>
      <c r="L350" s="409"/>
      <c r="M350" s="409"/>
      <c r="N350" s="409"/>
      <c r="O350" s="409"/>
      <c r="P350" s="410"/>
      <c r="Q350" s="554"/>
      <c r="R350" s="554"/>
      <c r="S350" s="553"/>
      <c r="T350" s="553"/>
      <c r="U350" s="556"/>
      <c r="V350" s="556"/>
      <c r="W350" s="556"/>
      <c r="X350" s="553"/>
      <c r="Y350" s="553"/>
      <c r="Z350" s="553"/>
      <c r="AA350" s="553"/>
      <c r="AB350" s="553"/>
      <c r="AC350" s="553"/>
      <c r="AD350" s="553"/>
      <c r="AE350" s="553"/>
      <c r="AF350" s="553"/>
      <c r="AG350" s="553"/>
      <c r="AH350" s="553"/>
      <c r="AI350" s="553"/>
      <c r="AJ350" s="553"/>
      <c r="AK350" s="553"/>
      <c r="AL350" s="553"/>
      <c r="AM350" s="553"/>
      <c r="AN350" s="553"/>
      <c r="AO350" s="553"/>
      <c r="AP350" s="553"/>
      <c r="AQ350" s="553"/>
      <c r="AR350" s="553"/>
      <c r="AS350" s="553"/>
      <c r="AT350" s="553"/>
      <c r="AU350" s="553"/>
      <c r="AV350" s="553"/>
      <c r="AW350" s="553"/>
      <c r="AX350" s="553"/>
      <c r="AY350" s="553"/>
      <c r="AZ350" s="553"/>
      <c r="BA350" s="553"/>
    </row>
    <row r="351" spans="1:53" s="555" customFormat="1" ht="20.25" customHeight="1" x14ac:dyDescent="0.2">
      <c r="A351" s="573"/>
      <c r="B351" s="559"/>
      <c r="C351" s="563"/>
      <c r="D351" s="563"/>
      <c r="E351" s="566"/>
      <c r="F351" s="557"/>
      <c r="G351" s="557"/>
      <c r="H351" s="552"/>
      <c r="I351" s="409"/>
      <c r="J351" s="409"/>
      <c r="K351" s="409"/>
      <c r="L351" s="409"/>
      <c r="M351" s="409"/>
      <c r="N351" s="409"/>
      <c r="O351" s="409"/>
      <c r="P351" s="410"/>
      <c r="Q351" s="554"/>
      <c r="R351" s="554"/>
      <c r="S351" s="553"/>
      <c r="T351" s="553"/>
      <c r="U351" s="556"/>
      <c r="V351" s="556"/>
      <c r="W351" s="556"/>
      <c r="X351" s="553"/>
      <c r="Y351" s="553"/>
      <c r="Z351" s="553"/>
      <c r="AA351" s="553"/>
      <c r="AB351" s="553"/>
      <c r="AC351" s="553"/>
      <c r="AD351" s="553"/>
      <c r="AE351" s="553"/>
      <c r="AF351" s="553"/>
      <c r="AG351" s="553"/>
      <c r="AH351" s="553"/>
      <c r="AI351" s="553"/>
      <c r="AJ351" s="553"/>
      <c r="AK351" s="553"/>
      <c r="AL351" s="553"/>
      <c r="AM351" s="553"/>
      <c r="AN351" s="553"/>
      <c r="AO351" s="553"/>
      <c r="AP351" s="553"/>
      <c r="AQ351" s="553"/>
      <c r="AR351" s="553"/>
      <c r="AS351" s="553"/>
      <c r="AT351" s="553"/>
      <c r="AU351" s="553"/>
      <c r="AV351" s="553"/>
      <c r="AW351" s="553"/>
      <c r="AX351" s="553"/>
      <c r="AY351" s="553"/>
      <c r="AZ351" s="553"/>
      <c r="BA351" s="553"/>
    </row>
    <row r="352" spans="1:53" s="555" customFormat="1" x14ac:dyDescent="0.2">
      <c r="A352" s="573" t="s">
        <v>29</v>
      </c>
      <c r="B352" s="559" t="s">
        <v>365</v>
      </c>
      <c r="C352" s="563" t="s">
        <v>52</v>
      </c>
      <c r="D352" s="563">
        <v>1</v>
      </c>
      <c r="E352" s="566"/>
      <c r="F352" s="557">
        <f>D352*E352</f>
        <v>0</v>
      </c>
      <c r="G352" s="557"/>
      <c r="H352" s="552"/>
      <c r="I352" s="409"/>
      <c r="J352" s="409"/>
      <c r="K352" s="409"/>
      <c r="L352" s="409"/>
      <c r="M352" s="409"/>
      <c r="N352" s="409"/>
      <c r="O352" s="409"/>
      <c r="P352" s="410"/>
      <c r="Q352" s="554"/>
      <c r="R352" s="554"/>
      <c r="S352" s="553"/>
      <c r="T352" s="553"/>
      <c r="U352" s="556"/>
      <c r="V352" s="556"/>
      <c r="W352" s="556"/>
      <c r="X352" s="553"/>
      <c r="Y352" s="553"/>
      <c r="Z352" s="553"/>
      <c r="AA352" s="553"/>
      <c r="AB352" s="553"/>
      <c r="AC352" s="553"/>
      <c r="AD352" s="553"/>
      <c r="AE352" s="553"/>
      <c r="AF352" s="553"/>
      <c r="AG352" s="553"/>
      <c r="AH352" s="553"/>
      <c r="AI352" s="553"/>
      <c r="AJ352" s="553"/>
      <c r="AK352" s="553"/>
      <c r="AL352" s="553"/>
      <c r="AM352" s="553"/>
      <c r="AN352" s="553"/>
      <c r="AO352" s="553"/>
      <c r="AP352" s="553"/>
      <c r="AQ352" s="553"/>
      <c r="AR352" s="553"/>
      <c r="AS352" s="553"/>
      <c r="AT352" s="553"/>
      <c r="AU352" s="553"/>
      <c r="AV352" s="553"/>
      <c r="AW352" s="553"/>
      <c r="AX352" s="553"/>
      <c r="AY352" s="553"/>
      <c r="AZ352" s="553"/>
      <c r="BA352" s="553"/>
    </row>
    <row r="353" spans="1:53" s="555" customFormat="1" ht="20.25" customHeight="1" x14ac:dyDescent="0.2">
      <c r="A353" s="573"/>
      <c r="B353" s="559"/>
      <c r="C353" s="563"/>
      <c r="D353" s="563"/>
      <c r="E353" s="566"/>
      <c r="F353" s="557"/>
      <c r="G353" s="557"/>
      <c r="H353" s="552"/>
      <c r="I353" s="409"/>
      <c r="J353" s="409"/>
      <c r="K353" s="409"/>
      <c r="L353" s="409"/>
      <c r="M353" s="409"/>
      <c r="N353" s="409"/>
      <c r="O353" s="409"/>
      <c r="P353" s="410"/>
      <c r="Q353" s="554"/>
      <c r="R353" s="554"/>
      <c r="S353" s="553"/>
      <c r="T353" s="553"/>
      <c r="U353" s="556"/>
      <c r="V353" s="556"/>
      <c r="W353" s="556"/>
      <c r="X353" s="553"/>
      <c r="Y353" s="553"/>
      <c r="Z353" s="553"/>
      <c r="AA353" s="553"/>
      <c r="AB353" s="553"/>
      <c r="AC353" s="553"/>
      <c r="AD353" s="553"/>
      <c r="AE353" s="553"/>
      <c r="AF353" s="553"/>
      <c r="AG353" s="553"/>
      <c r="AH353" s="553"/>
      <c r="AI353" s="553"/>
      <c r="AJ353" s="553"/>
      <c r="AK353" s="553"/>
      <c r="AL353" s="553"/>
      <c r="AM353" s="553"/>
      <c r="AN353" s="553"/>
      <c r="AO353" s="553"/>
      <c r="AP353" s="553"/>
      <c r="AQ353" s="553"/>
      <c r="AR353" s="553"/>
      <c r="AS353" s="553"/>
      <c r="AT353" s="553"/>
      <c r="AU353" s="553"/>
      <c r="AV353" s="553"/>
      <c r="AW353" s="553"/>
      <c r="AX353" s="553"/>
      <c r="AY353" s="553"/>
      <c r="AZ353" s="553"/>
      <c r="BA353" s="553"/>
    </row>
    <row r="354" spans="1:53" s="555" customFormat="1" x14ac:dyDescent="0.2">
      <c r="A354" s="573" t="s">
        <v>318</v>
      </c>
      <c r="B354" s="559" t="s">
        <v>366</v>
      </c>
      <c r="C354" s="563" t="s">
        <v>52</v>
      </c>
      <c r="D354" s="563">
        <v>1</v>
      </c>
      <c r="E354" s="566"/>
      <c r="F354" s="557">
        <f>D354*E354</f>
        <v>0</v>
      </c>
      <c r="G354" s="557"/>
      <c r="H354" s="552"/>
      <c r="I354" s="409"/>
      <c r="J354" s="409"/>
      <c r="K354" s="409"/>
      <c r="L354" s="409"/>
      <c r="M354" s="409"/>
      <c r="N354" s="409"/>
      <c r="O354" s="409"/>
      <c r="P354" s="410"/>
      <c r="Q354" s="554"/>
      <c r="R354" s="554"/>
      <c r="S354" s="553"/>
      <c r="T354" s="553"/>
      <c r="U354" s="556"/>
      <c r="V354" s="556"/>
      <c r="W354" s="556"/>
      <c r="X354" s="553"/>
      <c r="Y354" s="553"/>
      <c r="Z354" s="553"/>
      <c r="AA354" s="553"/>
      <c r="AB354" s="553"/>
      <c r="AC354" s="553"/>
      <c r="AD354" s="553"/>
      <c r="AE354" s="553"/>
      <c r="AF354" s="553"/>
      <c r="AG354" s="553"/>
      <c r="AH354" s="553"/>
      <c r="AI354" s="553"/>
      <c r="AJ354" s="553"/>
      <c r="AK354" s="553"/>
      <c r="AL354" s="553"/>
      <c r="AM354" s="553"/>
      <c r="AN354" s="553"/>
      <c r="AO354" s="553"/>
      <c r="AP354" s="553"/>
      <c r="AQ354" s="553"/>
      <c r="AR354" s="553"/>
      <c r="AS354" s="553"/>
      <c r="AT354" s="553"/>
      <c r="AU354" s="553"/>
      <c r="AV354" s="553"/>
      <c r="AW354" s="553"/>
      <c r="AX354" s="553"/>
      <c r="AY354" s="553"/>
      <c r="AZ354" s="553"/>
      <c r="BA354" s="553"/>
    </row>
    <row r="355" spans="1:53" s="555" customFormat="1" ht="20.25" customHeight="1" x14ac:dyDescent="0.2">
      <c r="A355" s="573"/>
      <c r="B355" s="559"/>
      <c r="C355" s="563"/>
      <c r="D355" s="563"/>
      <c r="E355" s="566"/>
      <c r="F355" s="557"/>
      <c r="G355" s="557"/>
      <c r="H355" s="552"/>
      <c r="I355" s="409"/>
      <c r="J355" s="409"/>
      <c r="K355" s="409"/>
      <c r="L355" s="409"/>
      <c r="M355" s="409"/>
      <c r="N355" s="409"/>
      <c r="O355" s="409"/>
      <c r="P355" s="410"/>
      <c r="Q355" s="554"/>
      <c r="R355" s="554"/>
      <c r="S355" s="553"/>
      <c r="T355" s="553"/>
      <c r="U355" s="556"/>
      <c r="V355" s="556"/>
      <c r="W355" s="556"/>
      <c r="X355" s="553"/>
      <c r="Y355" s="553"/>
      <c r="Z355" s="553"/>
      <c r="AA355" s="553"/>
      <c r="AB355" s="553"/>
      <c r="AC355" s="553"/>
      <c r="AD355" s="553"/>
      <c r="AE355" s="553"/>
      <c r="AF355" s="553"/>
      <c r="AG355" s="553"/>
      <c r="AH355" s="553"/>
      <c r="AI355" s="553"/>
      <c r="AJ355" s="553"/>
      <c r="AK355" s="553"/>
      <c r="AL355" s="553"/>
      <c r="AM355" s="553"/>
      <c r="AN355" s="553"/>
      <c r="AO355" s="553"/>
      <c r="AP355" s="553"/>
      <c r="AQ355" s="553"/>
      <c r="AR355" s="553"/>
      <c r="AS355" s="553"/>
      <c r="AT355" s="553"/>
      <c r="AU355" s="553"/>
      <c r="AV355" s="553"/>
      <c r="AW355" s="553"/>
      <c r="AX355" s="553"/>
      <c r="AY355" s="553"/>
      <c r="AZ355" s="553"/>
      <c r="BA355" s="553"/>
    </row>
    <row r="356" spans="1:53" s="555" customFormat="1" x14ac:dyDescent="0.2">
      <c r="A356" s="573" t="s">
        <v>367</v>
      </c>
      <c r="B356" s="559" t="s">
        <v>368</v>
      </c>
      <c r="C356" s="563" t="s">
        <v>52</v>
      </c>
      <c r="D356" s="563">
        <v>1</v>
      </c>
      <c r="E356" s="566"/>
      <c r="F356" s="557">
        <f>D356*E356</f>
        <v>0</v>
      </c>
      <c r="G356" s="557"/>
      <c r="H356" s="552"/>
      <c r="I356" s="409"/>
      <c r="J356" s="409"/>
      <c r="K356" s="409"/>
      <c r="L356" s="409"/>
      <c r="M356" s="409"/>
      <c r="N356" s="409"/>
      <c r="O356" s="409"/>
      <c r="P356" s="410"/>
      <c r="Q356" s="554"/>
      <c r="R356" s="554"/>
      <c r="S356" s="553"/>
      <c r="T356" s="553"/>
      <c r="U356" s="556"/>
      <c r="V356" s="556"/>
      <c r="W356" s="556"/>
      <c r="X356" s="553"/>
      <c r="Y356" s="553"/>
      <c r="Z356" s="553"/>
      <c r="AA356" s="553"/>
      <c r="AB356" s="553"/>
      <c r="AC356" s="553"/>
      <c r="AD356" s="553"/>
      <c r="AE356" s="553"/>
      <c r="AF356" s="553"/>
      <c r="AG356" s="553"/>
      <c r="AH356" s="553"/>
      <c r="AI356" s="553"/>
      <c r="AJ356" s="553"/>
      <c r="AK356" s="553"/>
      <c r="AL356" s="553"/>
      <c r="AM356" s="553"/>
      <c r="AN356" s="553"/>
      <c r="AO356" s="553"/>
      <c r="AP356" s="553"/>
      <c r="AQ356" s="553"/>
      <c r="AR356" s="553"/>
      <c r="AS356" s="553"/>
      <c r="AT356" s="553"/>
      <c r="AU356" s="553"/>
      <c r="AV356" s="553"/>
      <c r="AW356" s="553"/>
      <c r="AX356" s="553"/>
      <c r="AY356" s="553"/>
      <c r="AZ356" s="553"/>
      <c r="BA356" s="553"/>
    </row>
    <row r="357" spans="1:53" s="555" customFormat="1" ht="20.25" customHeight="1" x14ac:dyDescent="0.2">
      <c r="A357" s="573"/>
      <c r="B357" s="559"/>
      <c r="C357" s="563"/>
      <c r="D357" s="563"/>
      <c r="E357" s="566"/>
      <c r="F357" s="557"/>
      <c r="G357" s="557"/>
      <c r="H357" s="552"/>
      <c r="I357" s="409"/>
      <c r="J357" s="409"/>
      <c r="K357" s="409"/>
      <c r="L357" s="409"/>
      <c r="M357" s="409"/>
      <c r="N357" s="409"/>
      <c r="O357" s="409"/>
      <c r="P357" s="410"/>
      <c r="Q357" s="554"/>
      <c r="R357" s="554"/>
      <c r="S357" s="553"/>
      <c r="T357" s="553"/>
      <c r="U357" s="556"/>
      <c r="V357" s="556"/>
      <c r="W357" s="556"/>
      <c r="X357" s="553"/>
      <c r="Y357" s="553"/>
      <c r="Z357" s="553"/>
      <c r="AA357" s="553"/>
      <c r="AB357" s="553"/>
      <c r="AC357" s="553"/>
      <c r="AD357" s="553"/>
      <c r="AE357" s="553"/>
      <c r="AF357" s="553"/>
      <c r="AG357" s="553"/>
      <c r="AH357" s="553"/>
      <c r="AI357" s="553"/>
      <c r="AJ357" s="553"/>
      <c r="AK357" s="553"/>
      <c r="AL357" s="553"/>
      <c r="AM357" s="553"/>
      <c r="AN357" s="553"/>
      <c r="AO357" s="553"/>
      <c r="AP357" s="553"/>
      <c r="AQ357" s="553"/>
      <c r="AR357" s="553"/>
      <c r="AS357" s="553"/>
      <c r="AT357" s="553"/>
      <c r="AU357" s="553"/>
      <c r="AV357" s="553"/>
      <c r="AW357" s="553"/>
      <c r="AX357" s="553"/>
      <c r="AY357" s="553"/>
      <c r="AZ357" s="553"/>
      <c r="BA357" s="553"/>
    </row>
    <row r="358" spans="1:53" s="213" customFormat="1" ht="13.5" thickBot="1" x14ac:dyDescent="0.25">
      <c r="A358" s="208"/>
      <c r="B358" s="209"/>
      <c r="C358" s="210"/>
      <c r="D358" s="122"/>
      <c r="E358" s="211"/>
      <c r="F358" s="211"/>
      <c r="G358" s="224"/>
      <c r="H358" s="211"/>
      <c r="I358" s="212"/>
      <c r="J358" s="212"/>
      <c r="K358" s="212"/>
      <c r="L358" s="212"/>
      <c r="M358" s="212"/>
      <c r="N358" s="212"/>
      <c r="O358" s="212"/>
      <c r="P358" s="212"/>
      <c r="Q358" s="212"/>
    </row>
    <row r="359" spans="1:53" x14ac:dyDescent="0.2">
      <c r="A359" s="497"/>
      <c r="B359" s="69" t="s">
        <v>127</v>
      </c>
      <c r="C359" s="107"/>
      <c r="D359" s="556"/>
      <c r="E359" s="340"/>
      <c r="F359" s="343">
        <f>SUM(F344:F358)</f>
        <v>0</v>
      </c>
      <c r="G359" s="198"/>
      <c r="H359" s="108"/>
      <c r="O359" s="188"/>
      <c r="P359" s="188"/>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row>
    <row r="360" spans="1:53" x14ac:dyDescent="0.2">
      <c r="A360" s="497"/>
      <c r="B360" s="69"/>
      <c r="C360" s="107"/>
      <c r="D360" s="556"/>
      <c r="E360" s="340"/>
      <c r="F360" s="343"/>
      <c r="G360" s="198"/>
      <c r="H360" s="108"/>
      <c r="O360" s="188"/>
      <c r="P360" s="188"/>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row>
    <row r="361" spans="1:53" x14ac:dyDescent="0.2">
      <c r="A361" s="497"/>
      <c r="B361" s="69"/>
      <c r="C361" s="107"/>
      <c r="D361" s="556"/>
      <c r="E361" s="340"/>
      <c r="F361" s="343"/>
      <c r="G361" s="198"/>
      <c r="H361" s="108"/>
      <c r="O361" s="188"/>
      <c r="P361" s="188"/>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row>
    <row r="362" spans="1:53" s="66" customFormat="1" x14ac:dyDescent="0.2">
      <c r="A362" s="150">
        <v>9</v>
      </c>
      <c r="B362" s="70" t="s">
        <v>183</v>
      </c>
      <c r="C362" s="106"/>
      <c r="D362" s="117"/>
      <c r="E362" s="111"/>
      <c r="F362" s="338"/>
      <c r="G362" s="198"/>
      <c r="H362" s="198"/>
      <c r="I362" s="190"/>
      <c r="J362" s="190"/>
      <c r="K362" s="190"/>
      <c r="L362" s="190"/>
      <c r="M362" s="190"/>
      <c r="N362" s="190"/>
      <c r="O362" s="195"/>
      <c r="P362" s="195"/>
      <c r="Q362" s="195"/>
    </row>
    <row r="363" spans="1:53" s="66" customFormat="1" x14ac:dyDescent="0.2">
      <c r="A363" s="150"/>
      <c r="B363" s="70"/>
      <c r="C363" s="106"/>
      <c r="D363" s="117"/>
      <c r="E363" s="111"/>
      <c r="F363" s="338"/>
      <c r="G363" s="198"/>
      <c r="H363" s="198"/>
      <c r="I363" s="190"/>
      <c r="J363" s="190"/>
      <c r="K363" s="190"/>
      <c r="L363" s="190"/>
      <c r="M363" s="190"/>
      <c r="N363" s="190"/>
      <c r="O363" s="195"/>
      <c r="P363" s="195"/>
      <c r="Q363" s="195"/>
    </row>
    <row r="364" spans="1:53" s="66" customFormat="1" x14ac:dyDescent="0.2">
      <c r="A364" s="121">
        <v>1</v>
      </c>
      <c r="B364" s="52" t="s">
        <v>195</v>
      </c>
      <c r="C364" s="52"/>
      <c r="D364" s="415"/>
      <c r="E364" s="415"/>
      <c r="F364" s="129"/>
      <c r="G364" s="198"/>
      <c r="H364" s="198"/>
      <c r="I364" s="190"/>
      <c r="J364" s="190"/>
      <c r="K364" s="190"/>
      <c r="L364" s="190"/>
      <c r="M364" s="190"/>
      <c r="N364" s="190"/>
      <c r="O364" s="195"/>
      <c r="P364" s="195"/>
      <c r="Q364" s="195"/>
    </row>
    <row r="365" spans="1:53" s="66" customFormat="1" ht="51" x14ac:dyDescent="0.2">
      <c r="A365" s="121"/>
      <c r="B365" s="407" t="s">
        <v>196</v>
      </c>
      <c r="C365" s="407"/>
      <c r="D365" s="129"/>
      <c r="E365" s="129"/>
      <c r="F365" s="129"/>
      <c r="G365" s="198"/>
      <c r="H365" s="198"/>
      <c r="I365" s="190"/>
      <c r="J365" s="190"/>
      <c r="K365" s="190"/>
      <c r="L365" s="190"/>
      <c r="M365" s="190"/>
      <c r="N365" s="190"/>
      <c r="O365" s="195"/>
      <c r="P365" s="195"/>
      <c r="Q365" s="195"/>
    </row>
    <row r="366" spans="1:53" s="66" customFormat="1" ht="51" x14ac:dyDescent="0.2">
      <c r="A366" s="121"/>
      <c r="B366" s="407" t="s">
        <v>182</v>
      </c>
      <c r="C366" s="407"/>
      <c r="D366" s="129"/>
      <c r="E366" s="129"/>
      <c r="F366" s="129"/>
      <c r="G366" s="198"/>
      <c r="H366" s="198"/>
      <c r="I366" s="190"/>
      <c r="J366" s="190"/>
      <c r="K366" s="190"/>
      <c r="L366" s="190"/>
      <c r="M366" s="190"/>
      <c r="N366" s="190"/>
      <c r="O366" s="195"/>
      <c r="P366" s="195"/>
      <c r="Q366" s="195"/>
    </row>
    <row r="367" spans="1:53" s="66" customFormat="1" ht="13.5" thickBot="1" x14ac:dyDescent="0.25">
      <c r="A367" s="121"/>
      <c r="B367" s="413"/>
      <c r="C367" s="129" t="s">
        <v>52</v>
      </c>
      <c r="D367" s="129">
        <v>1</v>
      </c>
      <c r="E367" s="129"/>
      <c r="F367" s="129">
        <f>D367*E367</f>
        <v>0</v>
      </c>
      <c r="G367" s="198"/>
      <c r="H367" s="198"/>
      <c r="I367" s="190"/>
      <c r="J367" s="190"/>
      <c r="K367" s="190"/>
      <c r="L367" s="190"/>
      <c r="M367" s="190"/>
      <c r="N367" s="190"/>
      <c r="O367" s="195"/>
      <c r="P367" s="195"/>
      <c r="Q367" s="195"/>
    </row>
    <row r="368" spans="1:53" s="66" customFormat="1" x14ac:dyDescent="0.2">
      <c r="A368" s="412"/>
      <c r="B368" s="411" t="s">
        <v>88</v>
      </c>
      <c r="C368" s="113"/>
      <c r="D368" s="130"/>
      <c r="E368" s="113"/>
      <c r="F368" s="434"/>
      <c r="G368" s="198"/>
      <c r="H368" s="198"/>
      <c r="I368" s="190"/>
      <c r="J368" s="190"/>
      <c r="K368" s="190"/>
      <c r="L368" s="190"/>
      <c r="M368" s="190"/>
      <c r="N368" s="190"/>
      <c r="O368" s="195"/>
      <c r="P368" s="195"/>
      <c r="Q368" s="195"/>
    </row>
    <row r="369" spans="1:51" s="66" customFormat="1" x14ac:dyDescent="0.2">
      <c r="A369" s="412"/>
      <c r="B369" s="435"/>
      <c r="C369" s="113"/>
      <c r="D369" s="130"/>
      <c r="E369" s="113"/>
      <c r="F369" s="434"/>
      <c r="G369" s="198"/>
      <c r="H369" s="198"/>
      <c r="I369" s="190"/>
      <c r="J369" s="190"/>
      <c r="K369" s="190"/>
      <c r="L369" s="190"/>
      <c r="M369" s="190"/>
      <c r="N369" s="190"/>
      <c r="O369" s="195"/>
      <c r="P369" s="195"/>
      <c r="Q369" s="195"/>
    </row>
    <row r="370" spans="1:51" s="66" customFormat="1" ht="13.5" thickBot="1" x14ac:dyDescent="0.25">
      <c r="A370" s="412"/>
      <c r="B370" s="436"/>
      <c r="C370" s="113"/>
      <c r="D370" s="130"/>
      <c r="E370" s="113"/>
      <c r="F370" s="434"/>
      <c r="G370" s="198"/>
      <c r="H370" s="198"/>
      <c r="I370" s="190"/>
      <c r="J370" s="190"/>
      <c r="K370" s="190"/>
      <c r="L370" s="190"/>
      <c r="M370" s="190"/>
      <c r="N370" s="190"/>
      <c r="O370" s="195"/>
      <c r="P370" s="195"/>
      <c r="Q370" s="195"/>
    </row>
    <row r="371" spans="1:51" s="66" customFormat="1" x14ac:dyDescent="0.2">
      <c r="A371" s="150"/>
      <c r="B371" s="70"/>
      <c r="C371" s="106"/>
      <c r="D371" s="492"/>
      <c r="E371" s="111"/>
      <c r="F371" s="338"/>
      <c r="G371" s="198"/>
      <c r="H371" s="198"/>
      <c r="I371" s="190"/>
      <c r="J371" s="190"/>
      <c r="K371" s="190"/>
      <c r="L371" s="190"/>
      <c r="M371" s="190"/>
      <c r="N371" s="190"/>
      <c r="O371" s="195"/>
      <c r="P371" s="195"/>
      <c r="Q371" s="195"/>
    </row>
    <row r="372" spans="1:51" s="66" customFormat="1" x14ac:dyDescent="0.2">
      <c r="A372" s="121">
        <v>2</v>
      </c>
      <c r="B372" s="52" t="s">
        <v>287</v>
      </c>
      <c r="C372" s="52"/>
      <c r="D372" s="415"/>
      <c r="E372" s="415"/>
      <c r="F372" s="129"/>
      <c r="G372" s="198"/>
      <c r="H372" s="198"/>
      <c r="I372" s="190"/>
      <c r="J372" s="190"/>
      <c r="K372" s="190"/>
      <c r="L372" s="190"/>
      <c r="M372" s="190"/>
      <c r="N372" s="190"/>
      <c r="O372" s="195"/>
      <c r="P372" s="195"/>
      <c r="Q372" s="195"/>
    </row>
    <row r="373" spans="1:51" s="66" customFormat="1" ht="102" x14ac:dyDescent="0.2">
      <c r="A373" s="121"/>
      <c r="B373" s="160" t="s">
        <v>292</v>
      </c>
      <c r="C373" s="407"/>
      <c r="D373" s="129"/>
      <c r="E373" s="129"/>
      <c r="F373" s="129"/>
      <c r="G373" s="198"/>
      <c r="H373" s="198"/>
      <c r="I373" s="190"/>
      <c r="J373" s="190"/>
      <c r="K373" s="190"/>
      <c r="L373" s="190"/>
      <c r="M373" s="190"/>
      <c r="N373" s="190"/>
      <c r="O373" s="195"/>
      <c r="P373" s="195"/>
      <c r="Q373" s="195"/>
    </row>
    <row r="374" spans="1:51" s="66" customFormat="1" ht="25.5" x14ac:dyDescent="0.2">
      <c r="A374" s="121"/>
      <c r="B374" s="407" t="s">
        <v>291</v>
      </c>
      <c r="C374" s="407"/>
      <c r="D374" s="129"/>
      <c r="E374" s="129"/>
      <c r="F374" s="129"/>
      <c r="G374" s="198"/>
      <c r="H374" s="198"/>
      <c r="I374" s="190"/>
      <c r="J374" s="190"/>
      <c r="K374" s="190"/>
      <c r="L374" s="190"/>
      <c r="M374" s="190"/>
      <c r="N374" s="190"/>
      <c r="O374" s="195"/>
      <c r="P374" s="195"/>
      <c r="Q374" s="195"/>
    </row>
    <row r="375" spans="1:51" s="66" customFormat="1" ht="25.5" x14ac:dyDescent="0.2">
      <c r="A375" s="121"/>
      <c r="B375" s="407" t="s">
        <v>288</v>
      </c>
      <c r="C375" s="407"/>
      <c r="D375" s="129"/>
      <c r="E375" s="129"/>
      <c r="F375" s="129"/>
      <c r="G375" s="198"/>
      <c r="H375" s="198"/>
      <c r="I375" s="190"/>
      <c r="J375" s="190"/>
      <c r="K375" s="190"/>
      <c r="L375" s="190"/>
      <c r="M375" s="190"/>
      <c r="N375" s="190"/>
      <c r="O375" s="195"/>
      <c r="P375" s="195"/>
      <c r="Q375" s="195"/>
    </row>
    <row r="376" spans="1:51" s="66" customFormat="1" ht="51" x14ac:dyDescent="0.2">
      <c r="A376" s="121"/>
      <c r="B376" s="160" t="s">
        <v>289</v>
      </c>
      <c r="C376" s="407"/>
      <c r="D376" s="129"/>
      <c r="E376" s="129"/>
      <c r="F376" s="129"/>
      <c r="G376" s="198"/>
      <c r="H376" s="198"/>
      <c r="I376" s="190"/>
      <c r="J376" s="190"/>
      <c r="K376" s="190"/>
      <c r="L376" s="190"/>
      <c r="M376" s="190"/>
      <c r="N376" s="190"/>
      <c r="O376" s="195"/>
      <c r="P376" s="195"/>
      <c r="Q376" s="195"/>
    </row>
    <row r="377" spans="1:51" s="66" customFormat="1" ht="25.5" x14ac:dyDescent="0.2">
      <c r="A377" s="121"/>
      <c r="B377" s="160" t="s">
        <v>290</v>
      </c>
      <c r="C377" s="407"/>
      <c r="D377" s="129"/>
      <c r="E377" s="129"/>
      <c r="F377" s="129"/>
      <c r="G377" s="198"/>
      <c r="H377" s="198"/>
      <c r="I377" s="190"/>
      <c r="J377" s="190"/>
      <c r="K377" s="190"/>
      <c r="L377" s="190"/>
      <c r="M377" s="190"/>
      <c r="N377" s="190"/>
      <c r="O377" s="195"/>
      <c r="P377" s="195"/>
      <c r="Q377" s="195"/>
    </row>
    <row r="378" spans="1:51" s="66" customFormat="1" ht="13.5" thickBot="1" x14ac:dyDescent="0.25">
      <c r="A378" s="121"/>
      <c r="B378" s="413"/>
      <c r="C378" s="129" t="s">
        <v>52</v>
      </c>
      <c r="D378" s="129">
        <v>1</v>
      </c>
      <c r="E378" s="129"/>
      <c r="F378" s="129">
        <f>D378*E378</f>
        <v>0</v>
      </c>
      <c r="G378" s="198"/>
      <c r="H378" s="198"/>
      <c r="I378" s="190"/>
      <c r="J378" s="190"/>
      <c r="K378" s="190"/>
      <c r="L378" s="190"/>
      <c r="M378" s="190"/>
      <c r="N378" s="190"/>
      <c r="O378" s="195"/>
      <c r="P378" s="195"/>
      <c r="Q378" s="195"/>
    </row>
    <row r="379" spans="1:51" s="66" customFormat="1" x14ac:dyDescent="0.2">
      <c r="A379" s="412"/>
      <c r="B379" s="411" t="s">
        <v>88</v>
      </c>
      <c r="C379" s="113"/>
      <c r="D379" s="130"/>
      <c r="E379" s="113"/>
      <c r="F379" s="434"/>
      <c r="G379" s="198"/>
      <c r="H379" s="198"/>
      <c r="I379" s="190"/>
      <c r="J379" s="190"/>
      <c r="K379" s="190"/>
      <c r="L379" s="190"/>
      <c r="M379" s="190"/>
      <c r="N379" s="190"/>
      <c r="O379" s="195"/>
      <c r="P379" s="195"/>
      <c r="Q379" s="195"/>
    </row>
    <row r="380" spans="1:51" s="66" customFormat="1" x14ac:dyDescent="0.2">
      <c r="A380" s="412"/>
      <c r="B380" s="435"/>
      <c r="C380" s="113"/>
      <c r="D380" s="130"/>
      <c r="E380" s="113"/>
      <c r="F380" s="434"/>
      <c r="G380" s="198"/>
      <c r="H380" s="198"/>
      <c r="I380" s="190"/>
      <c r="J380" s="190"/>
      <c r="K380" s="190"/>
      <c r="L380" s="190"/>
      <c r="M380" s="190"/>
      <c r="N380" s="190"/>
      <c r="O380" s="195"/>
      <c r="P380" s="195"/>
      <c r="Q380" s="195"/>
    </row>
    <row r="381" spans="1:51" s="66" customFormat="1" ht="13.5" thickBot="1" x14ac:dyDescent="0.25">
      <c r="A381" s="412"/>
      <c r="B381" s="436"/>
      <c r="C381" s="113"/>
      <c r="D381" s="130"/>
      <c r="E381" s="113"/>
      <c r="F381" s="434"/>
      <c r="G381" s="198"/>
      <c r="H381" s="198"/>
      <c r="I381" s="190"/>
      <c r="J381" s="190"/>
      <c r="K381" s="190"/>
      <c r="L381" s="190"/>
      <c r="M381" s="190"/>
      <c r="N381" s="190"/>
      <c r="O381" s="195"/>
      <c r="P381" s="195"/>
      <c r="Q381" s="195"/>
    </row>
    <row r="382" spans="1:51" s="213" customFormat="1" ht="13.5" thickBot="1" x14ac:dyDescent="0.25">
      <c r="A382" s="208"/>
      <c r="B382" s="209"/>
      <c r="C382" s="210"/>
      <c r="D382" s="122"/>
      <c r="E382" s="211"/>
      <c r="F382" s="211"/>
      <c r="G382" s="224"/>
      <c r="H382" s="211"/>
      <c r="I382" s="212"/>
      <c r="J382" s="212"/>
      <c r="K382" s="212"/>
      <c r="L382" s="212"/>
      <c r="M382" s="212"/>
      <c r="N382" s="212"/>
      <c r="O382" s="212"/>
      <c r="P382" s="212"/>
      <c r="Q382" s="212"/>
    </row>
    <row r="383" spans="1:51" x14ac:dyDescent="0.2">
      <c r="A383" s="149"/>
      <c r="B383" s="69" t="s">
        <v>216</v>
      </c>
      <c r="C383" s="107"/>
      <c r="D383" s="117"/>
      <c r="E383" s="340"/>
      <c r="F383" s="343">
        <f>SUM(F366:F382)</f>
        <v>0</v>
      </c>
      <c r="G383" s="198"/>
      <c r="H383" s="108"/>
      <c r="O383" s="188"/>
      <c r="P383" s="188"/>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row>
    <row r="384" spans="1:51" x14ac:dyDescent="0.2">
      <c r="A384" s="497"/>
      <c r="B384" s="69"/>
      <c r="C384" s="107"/>
      <c r="D384" s="492"/>
      <c r="E384" s="340"/>
      <c r="F384" s="343"/>
      <c r="G384" s="198"/>
      <c r="H384" s="108"/>
      <c r="O384" s="188"/>
      <c r="P384" s="188"/>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row>
    <row r="385" spans="1:35" s="485" customFormat="1" x14ac:dyDescent="0.2">
      <c r="A385" s="497"/>
      <c r="B385" s="69"/>
      <c r="C385" s="107"/>
      <c r="D385" s="492"/>
      <c r="E385" s="340"/>
      <c r="F385" s="340"/>
      <c r="G385" s="493"/>
      <c r="H385" s="108"/>
      <c r="I385" s="496"/>
      <c r="J385" s="496"/>
      <c r="K385" s="496"/>
      <c r="L385" s="496"/>
      <c r="M385" s="496"/>
      <c r="N385" s="496"/>
      <c r="O385" s="498"/>
      <c r="P385" s="498"/>
      <c r="Q385" s="498"/>
    </row>
    <row r="386" spans="1:35" s="485" customFormat="1" x14ac:dyDescent="0.2">
      <c r="A386" s="150">
        <v>10</v>
      </c>
      <c r="B386" s="73" t="s">
        <v>123</v>
      </c>
      <c r="C386" s="107"/>
      <c r="D386" s="492"/>
      <c r="E386" s="340"/>
      <c r="F386" s="340"/>
      <c r="G386" s="493"/>
      <c r="H386" s="108"/>
      <c r="I386" s="496"/>
      <c r="J386" s="496"/>
      <c r="K386" s="496"/>
      <c r="L386" s="496"/>
      <c r="M386" s="496"/>
      <c r="N386" s="496"/>
      <c r="O386" s="498"/>
      <c r="P386" s="498"/>
      <c r="Q386" s="498"/>
    </row>
    <row r="387" spans="1:35" s="114" customFormat="1" x14ac:dyDescent="0.2">
      <c r="A387" s="121"/>
      <c r="B387" s="137"/>
      <c r="C387" s="129"/>
      <c r="D387" s="129"/>
      <c r="E387" s="498"/>
      <c r="F387" s="498"/>
      <c r="G387" s="493"/>
      <c r="H387" s="493"/>
      <c r="I387" s="496"/>
      <c r="J387" s="496"/>
      <c r="K387" s="496"/>
      <c r="L387" s="496"/>
      <c r="M387" s="496"/>
      <c r="N387" s="496"/>
      <c r="O387" s="498"/>
      <c r="P387" s="498"/>
      <c r="Q387" s="498"/>
      <c r="R387" s="113"/>
      <c r="S387" s="113"/>
      <c r="T387" s="113"/>
      <c r="U387" s="113"/>
      <c r="V387" s="113"/>
      <c r="W387" s="113"/>
      <c r="X387" s="113"/>
      <c r="Y387" s="113"/>
      <c r="Z387" s="113"/>
      <c r="AA387" s="113"/>
      <c r="AB387" s="113"/>
      <c r="AC387" s="113"/>
      <c r="AD387" s="113"/>
      <c r="AE387" s="113"/>
      <c r="AF387" s="113"/>
      <c r="AG387" s="113"/>
      <c r="AH387" s="113"/>
      <c r="AI387" s="113"/>
    </row>
    <row r="388" spans="1:35" s="114" customFormat="1" x14ac:dyDescent="0.2">
      <c r="A388" s="350"/>
      <c r="B388" s="351"/>
      <c r="C388" s="352"/>
      <c r="D388" s="352"/>
      <c r="E388" s="204"/>
      <c r="F388" s="200"/>
      <c r="G388" s="116"/>
      <c r="H388" s="116"/>
      <c r="I388" s="127"/>
      <c r="J388" s="199"/>
      <c r="K388" s="127"/>
      <c r="L388" s="200"/>
      <c r="M388" s="127"/>
      <c r="N388" s="127"/>
      <c r="O388" s="125"/>
      <c r="P388" s="125"/>
      <c r="Q388" s="125"/>
      <c r="R388" s="113"/>
      <c r="S388" s="113"/>
      <c r="T388" s="113"/>
      <c r="U388" s="113"/>
      <c r="V388" s="113"/>
      <c r="W388" s="113"/>
      <c r="X388" s="113"/>
      <c r="Y388" s="113"/>
      <c r="Z388" s="113"/>
      <c r="AA388" s="113"/>
      <c r="AB388" s="113"/>
      <c r="AC388" s="113"/>
      <c r="AD388" s="113"/>
      <c r="AE388" s="113"/>
      <c r="AF388" s="113"/>
      <c r="AG388" s="113"/>
      <c r="AH388" s="113"/>
      <c r="AI388" s="113"/>
    </row>
    <row r="389" spans="1:35" s="242" customFormat="1" ht="25.5" customHeight="1" x14ac:dyDescent="0.2">
      <c r="A389" s="523">
        <v>1</v>
      </c>
      <c r="B389" s="524" t="s">
        <v>295</v>
      </c>
      <c r="C389" s="525" t="s">
        <v>52</v>
      </c>
      <c r="D389" s="525">
        <v>3</v>
      </c>
      <c r="E389" s="526"/>
      <c r="F389" s="496">
        <f>D389*E389</f>
        <v>0</v>
      </c>
    </row>
    <row r="390" spans="1:35" s="242" customFormat="1" ht="12" customHeight="1" x14ac:dyDescent="0.2">
      <c r="A390" s="523"/>
      <c r="B390" s="527"/>
      <c r="C390" s="525"/>
      <c r="D390" s="525"/>
      <c r="E390" s="526"/>
      <c r="F390" s="526"/>
    </row>
    <row r="391" spans="1:35" s="242" customFormat="1" ht="25.5" x14ac:dyDescent="0.2">
      <c r="A391" s="523">
        <v>2</v>
      </c>
      <c r="B391" s="527" t="s">
        <v>296</v>
      </c>
      <c r="C391" s="525" t="s">
        <v>60</v>
      </c>
      <c r="D391" s="525">
        <v>2.7</v>
      </c>
      <c r="E391" s="526"/>
      <c r="F391" s="496">
        <f>D391*E391</f>
        <v>0</v>
      </c>
      <c r="G391" s="526"/>
      <c r="H391" s="526"/>
      <c r="I391" s="528"/>
      <c r="J391" s="528"/>
      <c r="K391" s="528"/>
    </row>
    <row r="392" spans="1:35" s="242" customFormat="1" x14ac:dyDescent="0.2">
      <c r="A392" s="523"/>
      <c r="B392" s="527"/>
      <c r="C392" s="525"/>
      <c r="D392" s="525"/>
      <c r="E392" s="526"/>
      <c r="F392" s="496"/>
      <c r="G392" s="526"/>
      <c r="H392" s="526"/>
      <c r="I392" s="528"/>
      <c r="J392" s="528"/>
      <c r="K392" s="528"/>
    </row>
    <row r="393" spans="1:35" s="244" customFormat="1" ht="25.5" x14ac:dyDescent="0.2">
      <c r="A393" s="529">
        <v>3</v>
      </c>
      <c r="B393" s="331" t="s">
        <v>297</v>
      </c>
      <c r="C393" s="530" t="s">
        <v>117</v>
      </c>
      <c r="D393" s="530">
        <v>110</v>
      </c>
      <c r="E393" s="243"/>
      <c r="F393" s="496">
        <f>D393*E393</f>
        <v>0</v>
      </c>
      <c r="G393" s="243"/>
      <c r="H393" s="243"/>
      <c r="I393" s="243"/>
    </row>
    <row r="394" spans="1:35" s="244" customFormat="1" x14ac:dyDescent="0.2">
      <c r="A394" s="529"/>
      <c r="B394" s="331"/>
      <c r="C394" s="530"/>
      <c r="D394" s="530"/>
      <c r="E394" s="243"/>
      <c r="F394" s="243"/>
      <c r="G394" s="243"/>
      <c r="H394" s="243"/>
      <c r="I394" s="243"/>
    </row>
    <row r="395" spans="1:35" s="244" customFormat="1" ht="38.25" x14ac:dyDescent="0.2">
      <c r="A395" s="529">
        <v>4</v>
      </c>
      <c r="B395" s="331" t="s">
        <v>298</v>
      </c>
      <c r="C395" s="530" t="s">
        <v>117</v>
      </c>
      <c r="D395" s="530">
        <v>120</v>
      </c>
      <c r="E395" s="243"/>
      <c r="F395" s="496">
        <f>D395*E395</f>
        <v>0</v>
      </c>
      <c r="G395" s="243"/>
      <c r="H395" s="243"/>
      <c r="I395" s="243"/>
      <c r="L395" s="242"/>
    </row>
    <row r="396" spans="1:35" s="244" customFormat="1" x14ac:dyDescent="0.2">
      <c r="A396" s="529"/>
      <c r="B396" s="331"/>
      <c r="C396" s="530"/>
      <c r="D396" s="530"/>
      <c r="E396" s="243"/>
      <c r="F396" s="496"/>
      <c r="G396" s="243"/>
      <c r="H396" s="243"/>
      <c r="I396" s="243"/>
    </row>
    <row r="397" spans="1:35" s="242" customFormat="1" ht="40.5" customHeight="1" x14ac:dyDescent="0.2">
      <c r="A397" s="523">
        <v>5</v>
      </c>
      <c r="B397" s="527" t="s">
        <v>299</v>
      </c>
      <c r="C397" s="525" t="s">
        <v>117</v>
      </c>
      <c r="D397" s="525">
        <v>110</v>
      </c>
      <c r="E397" s="528"/>
      <c r="F397" s="496">
        <f>D397*E397</f>
        <v>0</v>
      </c>
    </row>
    <row r="398" spans="1:35" s="244" customFormat="1" x14ac:dyDescent="0.2">
      <c r="A398" s="529"/>
      <c r="B398" s="331"/>
      <c r="C398" s="530"/>
      <c r="D398" s="530"/>
      <c r="E398" s="243"/>
      <c r="F398" s="496"/>
      <c r="G398" s="243"/>
      <c r="H398" s="243"/>
      <c r="I398" s="243"/>
    </row>
    <row r="399" spans="1:35" s="242" customFormat="1" ht="40.5" customHeight="1" x14ac:dyDescent="0.2">
      <c r="A399" s="523">
        <v>5</v>
      </c>
      <c r="B399" s="527" t="s">
        <v>300</v>
      </c>
      <c r="C399" s="525" t="s">
        <v>117</v>
      </c>
      <c r="D399" s="525">
        <v>60</v>
      </c>
      <c r="E399" s="528"/>
      <c r="F399" s="496">
        <f>D399*E399</f>
        <v>0</v>
      </c>
    </row>
    <row r="400" spans="1:35" s="242" customFormat="1" ht="27" customHeight="1" x14ac:dyDescent="0.2">
      <c r="A400" s="523">
        <v>5</v>
      </c>
      <c r="B400" s="527" t="s">
        <v>301</v>
      </c>
      <c r="C400" s="525" t="s">
        <v>132</v>
      </c>
      <c r="D400" s="525">
        <v>3</v>
      </c>
      <c r="E400" s="528"/>
      <c r="F400" s="496">
        <f>D400*E400</f>
        <v>0</v>
      </c>
    </row>
    <row r="401" spans="1:51" s="536" customFormat="1" ht="89.25" x14ac:dyDescent="0.2">
      <c r="A401" s="531">
        <v>6</v>
      </c>
      <c r="B401" s="532" t="s">
        <v>302</v>
      </c>
      <c r="C401" s="533" t="s">
        <v>132</v>
      </c>
      <c r="D401" s="533">
        <v>6</v>
      </c>
      <c r="E401" s="534"/>
      <c r="F401" s="535">
        <f>D401*E401</f>
        <v>0</v>
      </c>
      <c r="G401" s="534"/>
      <c r="H401" s="534"/>
      <c r="I401" s="534"/>
      <c r="L401" s="242"/>
    </row>
    <row r="402" spans="1:51" s="244" customFormat="1" x14ac:dyDescent="0.2">
      <c r="A402" s="529"/>
      <c r="B402" s="331"/>
      <c r="C402" s="530"/>
      <c r="D402" s="530"/>
      <c r="E402" s="243"/>
      <c r="F402" s="496"/>
      <c r="G402" s="243"/>
      <c r="H402" s="243"/>
      <c r="I402" s="243"/>
    </row>
    <row r="403" spans="1:51" s="244" customFormat="1" ht="76.5" x14ac:dyDescent="0.2">
      <c r="A403" s="529">
        <v>7</v>
      </c>
      <c r="B403" s="331" t="s">
        <v>303</v>
      </c>
      <c r="C403" s="530" t="s">
        <v>132</v>
      </c>
      <c r="D403" s="530">
        <v>2</v>
      </c>
      <c r="E403" s="243"/>
      <c r="F403" s="496">
        <f>D403*E403</f>
        <v>0</v>
      </c>
      <c r="G403" s="243"/>
      <c r="H403" s="243"/>
      <c r="I403" s="243"/>
      <c r="L403" s="242"/>
    </row>
    <row r="404" spans="1:51" s="244" customFormat="1" x14ac:dyDescent="0.2">
      <c r="A404" s="529"/>
      <c r="B404" s="331"/>
      <c r="C404" s="530"/>
      <c r="D404" s="530"/>
      <c r="E404" s="243"/>
      <c r="F404" s="496"/>
      <c r="G404" s="243"/>
      <c r="H404" s="243"/>
      <c r="I404" s="243"/>
      <c r="L404" s="242"/>
    </row>
    <row r="405" spans="1:51" s="244" customFormat="1" ht="25.5" x14ac:dyDescent="0.2">
      <c r="A405" s="529">
        <v>8</v>
      </c>
      <c r="B405" s="331" t="s">
        <v>304</v>
      </c>
      <c r="C405" s="530" t="s">
        <v>52</v>
      </c>
      <c r="D405" s="530">
        <v>6</v>
      </c>
      <c r="E405" s="243"/>
      <c r="F405" s="496">
        <f>D405*E405</f>
        <v>0</v>
      </c>
      <c r="G405" s="243"/>
      <c r="H405" s="243"/>
      <c r="I405" s="243"/>
      <c r="L405" s="242"/>
    </row>
    <row r="406" spans="1:51" s="244" customFormat="1" x14ac:dyDescent="0.2">
      <c r="A406" s="529"/>
      <c r="B406" s="331"/>
      <c r="C406" s="530"/>
      <c r="D406" s="530"/>
      <c r="E406" s="243"/>
      <c r="F406" s="496"/>
      <c r="G406" s="243"/>
      <c r="H406" s="243"/>
      <c r="I406" s="243"/>
    </row>
    <row r="407" spans="1:51" s="242" customFormat="1" ht="38.25" x14ac:dyDescent="0.2">
      <c r="A407" s="537" t="s">
        <v>305</v>
      </c>
      <c r="B407" s="538" t="s">
        <v>306</v>
      </c>
      <c r="C407" s="539" t="s">
        <v>52</v>
      </c>
      <c r="D407" s="530">
        <v>6</v>
      </c>
      <c r="E407" s="114"/>
      <c r="F407" s="496">
        <f>D407*E407</f>
        <v>0</v>
      </c>
    </row>
    <row r="408" spans="1:51" s="244" customFormat="1" x14ac:dyDescent="0.2">
      <c r="A408" s="529"/>
      <c r="B408" s="331"/>
      <c r="C408" s="530"/>
      <c r="D408" s="530"/>
      <c r="E408" s="243"/>
      <c r="F408" s="496"/>
      <c r="G408" s="243"/>
      <c r="H408" s="243"/>
      <c r="I408" s="243"/>
    </row>
    <row r="409" spans="1:51" s="242" customFormat="1" ht="38.25" x14ac:dyDescent="0.2">
      <c r="A409" s="537" t="s">
        <v>307</v>
      </c>
      <c r="B409" s="538" t="s">
        <v>308</v>
      </c>
      <c r="C409" s="539" t="s">
        <v>52</v>
      </c>
      <c r="D409" s="530">
        <v>10</v>
      </c>
      <c r="E409" s="114"/>
      <c r="F409" s="496">
        <f>D409*E409</f>
        <v>0</v>
      </c>
    </row>
    <row r="410" spans="1:51" s="242" customFormat="1" ht="15" customHeight="1" x14ac:dyDescent="0.2">
      <c r="A410" s="523"/>
      <c r="B410" s="527"/>
      <c r="C410" s="525"/>
      <c r="D410" s="525"/>
      <c r="E410" s="528"/>
      <c r="F410" s="496"/>
    </row>
    <row r="411" spans="1:51" s="242" customFormat="1" ht="38.25" x14ac:dyDescent="0.2">
      <c r="A411" s="523">
        <v>11</v>
      </c>
      <c r="B411" s="527" t="s">
        <v>133</v>
      </c>
      <c r="C411" s="525" t="s">
        <v>132</v>
      </c>
      <c r="D411" s="525">
        <v>1</v>
      </c>
      <c r="E411" s="540"/>
      <c r="F411" s="540">
        <f>D411*E411</f>
        <v>0</v>
      </c>
    </row>
    <row r="412" spans="1:51" s="157" customFormat="1" ht="13.5" thickBot="1" x14ac:dyDescent="0.25">
      <c r="A412" s="448"/>
      <c r="B412" s="449"/>
      <c r="C412" s="450"/>
      <c r="D412" s="451"/>
      <c r="E412" s="452"/>
      <c r="F412" s="452"/>
      <c r="G412" s="118"/>
      <c r="H412" s="211"/>
      <c r="I412" s="245"/>
      <c r="J412" s="245"/>
      <c r="K412" s="245"/>
      <c r="L412" s="245"/>
      <c r="M412" s="245"/>
      <c r="N412" s="245"/>
      <c r="O412" s="245"/>
      <c r="P412" s="245"/>
      <c r="Q412" s="245"/>
    </row>
    <row r="413" spans="1:51" s="485" customFormat="1" x14ac:dyDescent="0.2">
      <c r="A413" s="497"/>
      <c r="B413" s="69" t="s">
        <v>127</v>
      </c>
      <c r="C413" s="107"/>
      <c r="D413" s="492"/>
      <c r="E413" s="340"/>
      <c r="F413" s="345">
        <f>SUM(F389:F412)</f>
        <v>0</v>
      </c>
      <c r="G413" s="493"/>
      <c r="H413" s="108"/>
      <c r="I413" s="496"/>
      <c r="J413" s="496"/>
      <c r="K413" s="496"/>
      <c r="L413" s="496"/>
      <c r="M413" s="496"/>
      <c r="N413" s="496"/>
      <c r="O413" s="498"/>
      <c r="P413" s="498"/>
      <c r="Q413" s="498"/>
    </row>
    <row r="414" spans="1:51" s="543" customFormat="1" x14ac:dyDescent="0.2">
      <c r="A414" s="541"/>
      <c r="B414" s="542"/>
      <c r="C414" s="107"/>
      <c r="D414" s="112"/>
      <c r="E414" s="108"/>
      <c r="F414" s="108"/>
      <c r="G414" s="198"/>
      <c r="H414" s="108"/>
      <c r="I414" s="34"/>
      <c r="J414" s="34"/>
      <c r="K414" s="34"/>
      <c r="L414" s="34"/>
      <c r="M414" s="34"/>
      <c r="N414" s="34"/>
      <c r="O414" s="34"/>
      <c r="P414" s="34"/>
      <c r="Q414" s="34"/>
    </row>
    <row r="415" spans="1:51" s="56" customFormat="1" ht="14.25" x14ac:dyDescent="0.2">
      <c r="A415" s="544"/>
      <c r="B415" s="542"/>
      <c r="C415" s="493"/>
      <c r="D415" s="112"/>
      <c r="E415" s="493"/>
      <c r="F415" s="133"/>
      <c r="G415" s="198"/>
      <c r="H415" s="198"/>
      <c r="I415" s="190"/>
      <c r="J415" s="190"/>
      <c r="K415" s="190"/>
      <c r="L415" s="190"/>
      <c r="M415" s="190"/>
      <c r="N415" s="190"/>
      <c r="O415" s="190"/>
      <c r="P415" s="190"/>
      <c r="Q415" s="190"/>
    </row>
    <row r="416" spans="1:51" ht="18" x14ac:dyDescent="0.25">
      <c r="A416" s="75"/>
      <c r="B416" s="76" t="s">
        <v>33</v>
      </c>
      <c r="C416" s="110"/>
      <c r="D416" s="117"/>
      <c r="E416" s="111"/>
      <c r="F416" s="110"/>
      <c r="G416" s="203"/>
      <c r="H416" s="203"/>
      <c r="O416" s="188"/>
      <c r="P416" s="188"/>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row>
    <row r="417" spans="1:17" s="66" customFormat="1" x14ac:dyDescent="0.2">
      <c r="A417" s="150"/>
      <c r="B417" s="67"/>
      <c r="C417" s="111"/>
      <c r="D417" s="117"/>
      <c r="E417" s="111"/>
      <c r="F417" s="111"/>
      <c r="G417" s="198"/>
      <c r="H417" s="198"/>
      <c r="I417" s="190"/>
      <c r="J417" s="190"/>
      <c r="K417" s="190"/>
      <c r="L417" s="190"/>
      <c r="M417" s="190"/>
      <c r="N417" s="190"/>
      <c r="O417" s="195"/>
      <c r="P417" s="195"/>
      <c r="Q417" s="195"/>
    </row>
    <row r="418" spans="1:17" s="66" customFormat="1" x14ac:dyDescent="0.2">
      <c r="A418" s="65"/>
      <c r="B418" s="67"/>
      <c r="C418" s="33"/>
      <c r="D418" s="117"/>
      <c r="E418" s="111"/>
      <c r="F418" s="78"/>
      <c r="G418" s="198"/>
      <c r="H418" s="198"/>
      <c r="I418" s="190"/>
      <c r="J418" s="190"/>
      <c r="K418" s="190"/>
      <c r="L418" s="190"/>
      <c r="M418" s="190"/>
      <c r="N418" s="190"/>
      <c r="O418" s="195"/>
      <c r="P418" s="195"/>
      <c r="Q418" s="195"/>
    </row>
    <row r="419" spans="1:17" s="279" customFormat="1" x14ac:dyDescent="0.2">
      <c r="A419" s="271">
        <v>1</v>
      </c>
      <c r="B419" s="272" t="str">
        <f>B5</f>
        <v>RUŠENJA, DEMONTAŽE I PROBIJANJA</v>
      </c>
      <c r="C419" s="275"/>
      <c r="D419" s="276"/>
      <c r="E419" s="309"/>
      <c r="F419" s="309">
        <f>F76</f>
        <v>0</v>
      </c>
      <c r="G419" s="277"/>
      <c r="H419" s="277"/>
      <c r="I419" s="278"/>
      <c r="J419" s="278"/>
      <c r="K419" s="278"/>
      <c r="L419" s="278"/>
      <c r="M419" s="278"/>
      <c r="N419" s="278"/>
      <c r="O419" s="278"/>
      <c r="P419" s="278"/>
      <c r="Q419" s="278"/>
    </row>
    <row r="420" spans="1:17" s="284" customFormat="1" x14ac:dyDescent="0.2">
      <c r="A420" s="273">
        <f>A419+1</f>
        <v>2</v>
      </c>
      <c r="B420" s="274" t="str">
        <f>B79</f>
        <v>ZIDARSKI RADOVI</v>
      </c>
      <c r="C420" s="280"/>
      <c r="D420" s="281"/>
      <c r="E420" s="346"/>
      <c r="F420" s="346">
        <f>F157</f>
        <v>0</v>
      </c>
      <c r="G420" s="282"/>
      <c r="H420" s="282"/>
      <c r="I420" s="283"/>
      <c r="J420" s="283"/>
      <c r="K420" s="283"/>
      <c r="L420" s="283"/>
      <c r="M420" s="283"/>
      <c r="N420" s="283"/>
      <c r="O420" s="283"/>
      <c r="P420" s="283"/>
      <c r="Q420" s="283"/>
    </row>
    <row r="421" spans="1:17" s="521" customFormat="1" x14ac:dyDescent="0.2">
      <c r="A421" s="273">
        <f t="shared" ref="A421:A428" si="11">A420+1</f>
        <v>3</v>
      </c>
      <c r="B421" s="517" t="str">
        <f>B160</f>
        <v>FASADERSKI  RADOVI</v>
      </c>
      <c r="C421" s="518"/>
      <c r="D421" s="281"/>
      <c r="E421" s="346"/>
      <c r="F421" s="346">
        <f>F205</f>
        <v>0</v>
      </c>
      <c r="G421" s="519"/>
      <c r="H421" s="519"/>
      <c r="I421" s="520"/>
      <c r="J421" s="520"/>
      <c r="K421" s="520"/>
      <c r="L421" s="520"/>
      <c r="M421" s="520"/>
      <c r="N421" s="520"/>
      <c r="O421" s="520"/>
      <c r="P421" s="520"/>
      <c r="Q421" s="520"/>
    </row>
    <row r="422" spans="1:17" s="289" customFormat="1" x14ac:dyDescent="0.2">
      <c r="A422" s="273">
        <f t="shared" si="11"/>
        <v>4</v>
      </c>
      <c r="B422" s="73" t="str">
        <f>B208</f>
        <v>LIMARSKI RADOVI</v>
      </c>
      <c r="C422" s="285"/>
      <c r="D422" s="286"/>
      <c r="E422" s="302"/>
      <c r="F422" s="302">
        <f>F218</f>
        <v>0</v>
      </c>
      <c r="G422" s="287"/>
      <c r="H422" s="287"/>
      <c r="I422" s="288"/>
      <c r="J422" s="288"/>
      <c r="K422" s="288"/>
      <c r="L422" s="288"/>
      <c r="M422" s="288"/>
      <c r="N422" s="288"/>
      <c r="O422" s="288"/>
      <c r="P422" s="288"/>
      <c r="Q422" s="288"/>
    </row>
    <row r="423" spans="1:17" s="284" customFormat="1" x14ac:dyDescent="0.2">
      <c r="A423" s="273">
        <f t="shared" si="11"/>
        <v>5</v>
      </c>
      <c r="B423" s="290" t="str">
        <f>B221</f>
        <v>BRAVARSKI RADOVI</v>
      </c>
      <c r="C423" s="280"/>
      <c r="D423" s="281"/>
      <c r="E423" s="346"/>
      <c r="F423" s="346">
        <f>F254</f>
        <v>0</v>
      </c>
      <c r="G423" s="282"/>
      <c r="H423" s="282"/>
      <c r="I423" s="283"/>
      <c r="J423" s="283"/>
      <c r="K423" s="283"/>
      <c r="L423" s="283"/>
      <c r="M423" s="283"/>
      <c r="N423" s="283"/>
      <c r="O423" s="283"/>
      <c r="P423" s="283"/>
      <c r="Q423" s="283"/>
    </row>
    <row r="424" spans="1:17" s="291" customFormat="1" x14ac:dyDescent="0.2">
      <c r="A424" s="273">
        <f t="shared" si="11"/>
        <v>6</v>
      </c>
      <c r="B424" s="274" t="str">
        <f>B257</f>
        <v>LIČILAČKI RADOVI</v>
      </c>
      <c r="C424" s="128"/>
      <c r="D424" s="286"/>
      <c r="E424" s="302"/>
      <c r="F424" s="302">
        <f>F286</f>
        <v>0</v>
      </c>
      <c r="G424" s="196"/>
      <c r="H424" s="196"/>
      <c r="I424" s="197"/>
      <c r="J424" s="197"/>
      <c r="K424" s="197"/>
      <c r="L424" s="197"/>
      <c r="M424" s="197"/>
      <c r="N424" s="197"/>
      <c r="O424" s="197"/>
      <c r="P424" s="197"/>
      <c r="Q424" s="197"/>
    </row>
    <row r="425" spans="1:17" s="284" customFormat="1" x14ac:dyDescent="0.2">
      <c r="A425" s="273">
        <f t="shared" si="11"/>
        <v>7</v>
      </c>
      <c r="B425" s="274" t="str">
        <f>B289</f>
        <v>KAMENARSKI RADOVI</v>
      </c>
      <c r="C425" s="280"/>
      <c r="D425" s="281"/>
      <c r="E425" s="346"/>
      <c r="F425" s="346">
        <f>F337</f>
        <v>0</v>
      </c>
      <c r="G425" s="282"/>
      <c r="H425" s="282"/>
      <c r="I425" s="283"/>
      <c r="J425" s="283"/>
      <c r="K425" s="283"/>
      <c r="L425" s="283"/>
      <c r="M425" s="283"/>
      <c r="N425" s="283"/>
      <c r="O425" s="283"/>
      <c r="P425" s="283"/>
      <c r="Q425" s="283"/>
    </row>
    <row r="426" spans="1:17" s="284" customFormat="1" x14ac:dyDescent="0.2">
      <c r="A426" s="273">
        <f t="shared" si="11"/>
        <v>8</v>
      </c>
      <c r="B426" s="522" t="str">
        <f>B340</f>
        <v>STOLARSKI RADOVI</v>
      </c>
      <c r="C426" s="280"/>
      <c r="D426" s="281"/>
      <c r="E426" s="346"/>
      <c r="F426" s="346">
        <f>F359</f>
        <v>0</v>
      </c>
      <c r="G426" s="282"/>
      <c r="H426" s="282"/>
      <c r="I426" s="283"/>
      <c r="J426" s="283"/>
      <c r="K426" s="283"/>
      <c r="L426" s="283"/>
      <c r="M426" s="283"/>
      <c r="N426" s="283"/>
      <c r="O426" s="283"/>
      <c r="P426" s="283"/>
      <c r="Q426" s="283"/>
    </row>
    <row r="427" spans="1:17" s="284" customFormat="1" x14ac:dyDescent="0.2">
      <c r="A427" s="273">
        <f t="shared" si="11"/>
        <v>9</v>
      </c>
      <c r="B427" s="522" t="str">
        <f>B362</f>
        <v>DOBAVE I UGRADBE</v>
      </c>
      <c r="C427" s="280"/>
      <c r="D427" s="281"/>
      <c r="E427" s="346"/>
      <c r="F427" s="346">
        <f>F383</f>
        <v>0</v>
      </c>
      <c r="G427" s="282"/>
      <c r="H427" s="282"/>
      <c r="I427" s="283"/>
      <c r="J427" s="283"/>
      <c r="K427" s="283"/>
      <c r="L427" s="283"/>
      <c r="M427" s="283"/>
      <c r="N427" s="283"/>
      <c r="O427" s="283"/>
      <c r="P427" s="283"/>
      <c r="Q427" s="283"/>
    </row>
    <row r="428" spans="1:17" s="297" customFormat="1" x14ac:dyDescent="0.2">
      <c r="A428" s="273">
        <f t="shared" si="11"/>
        <v>10</v>
      </c>
      <c r="B428" s="270" t="s">
        <v>123</v>
      </c>
      <c r="C428" s="292"/>
      <c r="D428" s="293"/>
      <c r="E428" s="295"/>
      <c r="F428" s="347">
        <f>F413</f>
        <v>0</v>
      </c>
      <c r="G428" s="294"/>
      <c r="H428" s="295"/>
      <c r="I428" s="296"/>
      <c r="J428" s="296"/>
      <c r="K428" s="296"/>
      <c r="L428" s="296"/>
      <c r="M428" s="296"/>
      <c r="N428" s="296"/>
      <c r="O428" s="296"/>
      <c r="P428" s="296"/>
      <c r="Q428" s="296"/>
    </row>
    <row r="429" spans="1:17" s="304" customFormat="1" ht="14.25" x14ac:dyDescent="0.2">
      <c r="A429" s="298"/>
      <c r="B429" s="299" t="s">
        <v>43</v>
      </c>
      <c r="C429" s="300"/>
      <c r="D429" s="301"/>
      <c r="E429" s="302"/>
      <c r="F429" s="348">
        <f>SUM(F419:F428)</f>
        <v>0</v>
      </c>
      <c r="G429" s="302"/>
      <c r="H429" s="302"/>
      <c r="I429" s="303"/>
      <c r="J429" s="303"/>
      <c r="K429" s="303"/>
      <c r="L429" s="303"/>
      <c r="M429" s="303"/>
      <c r="N429" s="303"/>
      <c r="O429" s="303"/>
      <c r="P429" s="303"/>
      <c r="Q429" s="303"/>
    </row>
    <row r="430" spans="1:17" s="311" customFormat="1" ht="15" thickBot="1" x14ac:dyDescent="0.25">
      <c r="A430" s="305"/>
      <c r="B430" s="306" t="s">
        <v>35</v>
      </c>
      <c r="C430" s="307"/>
      <c r="D430" s="308"/>
      <c r="E430" s="307"/>
      <c r="F430" s="307">
        <f>F429*0.25</f>
        <v>0</v>
      </c>
      <c r="G430" s="309"/>
      <c r="H430" s="309"/>
      <c r="I430" s="310"/>
      <c r="J430" s="310"/>
      <c r="K430" s="310"/>
      <c r="L430" s="310"/>
      <c r="M430" s="310"/>
      <c r="N430" s="310"/>
      <c r="O430" s="310"/>
      <c r="P430" s="310"/>
      <c r="Q430" s="310"/>
    </row>
    <row r="431" spans="1:17" s="304" customFormat="1" ht="15" thickTop="1" x14ac:dyDescent="0.2">
      <c r="A431" s="298"/>
      <c r="B431" s="312" t="s">
        <v>53</v>
      </c>
      <c r="C431" s="313"/>
      <c r="D431" s="314"/>
      <c r="E431" s="349"/>
      <c r="F431" s="349">
        <f>SUM(F429:F430)</f>
        <v>0</v>
      </c>
      <c r="G431" s="302">
        <f>F431/D298</f>
        <v>0</v>
      </c>
      <c r="H431" s="302"/>
      <c r="I431" s="303"/>
      <c r="J431" s="303"/>
      <c r="K431" s="303"/>
      <c r="L431" s="303"/>
      <c r="M431" s="303"/>
      <c r="N431" s="303"/>
      <c r="O431" s="303"/>
      <c r="P431" s="303"/>
      <c r="Q431" s="303"/>
    </row>
    <row r="432" spans="1:17" s="89" customFormat="1" ht="14.25" x14ac:dyDescent="0.2">
      <c r="A432" s="88"/>
      <c r="B432" s="35"/>
      <c r="C432" s="38"/>
      <c r="D432" s="78"/>
      <c r="E432" s="33"/>
      <c r="F432" s="33"/>
      <c r="G432" s="33">
        <f>G431/7.5</f>
        <v>0</v>
      </c>
      <c r="H432" s="33"/>
      <c r="I432" s="207"/>
      <c r="J432" s="207"/>
      <c r="K432" s="207"/>
      <c r="L432" s="207"/>
      <c r="M432" s="207"/>
      <c r="N432" s="207"/>
      <c r="O432" s="207"/>
      <c r="P432" s="207"/>
      <c r="Q432" s="207"/>
    </row>
  </sheetData>
  <sheetProtection password="F9FC" sheet="1" objects="1" scenarios="1" formatRows="0"/>
  <protectedRanges>
    <protectedRange sqref="E13:F74" name="Raspon1"/>
    <protectedRange sqref="E105:F155" name="Raspon2"/>
    <protectedRange sqref="E184:F200" name="Raspon3"/>
    <protectedRange sqref="E211:F216" name="Raspon4"/>
    <protectedRange sqref="E227:F252" name="Raspon5"/>
    <protectedRange sqref="D262:F284" name="Raspon6"/>
    <protectedRange sqref="D298:F335" name="Raspon7"/>
    <protectedRange sqref="D344:F356" name="Raspon8"/>
    <protectedRange sqref="F411" name="Raspon10"/>
    <protectedRange sqref="D367:F378" name="Raspon11"/>
    <protectedRange sqref="E389:F411" name="Raspon12"/>
    <protectedRange sqref="A108:XFD110" name="Raspon13"/>
    <protectedRange sqref="A125:XFD127" name="Raspon14"/>
    <protectedRange sqref="A201:XFD203" name="Raspon15"/>
    <protectedRange sqref="A300:XFD302" name="Raspon16"/>
    <protectedRange sqref="A309:XFD311" name="Raspon17"/>
    <protectedRange sqref="A325:XFD327" name="Raspon18"/>
    <protectedRange sqref="A332:XFD334" name="Raspon19"/>
    <protectedRange sqref="A368:XFD370" name="Raspon20"/>
    <protectedRange sqref="A379:XFD381" name="Raspon21"/>
  </protectedRanges>
  <phoneticPr fontId="4" type="noConversion"/>
  <pageMargins left="0.78740157480314965" right="0.15748031496062992" top="0.51181102362204722" bottom="0.47244094488188981" header="0.27559055118110237" footer="0.27559055118110237"/>
  <pageSetup paperSize="9" firstPageNumber="7" orientation="portrait" useFirstPageNumber="1" r:id="rId1"/>
  <headerFooter alignWithMargins="0">
    <oddHeader xml:space="preserve">&amp;L&amp;8Projektni biro 2A d.o.o. Karlovac, Domobranska 6&amp;R&amp;8tel +385.47.615711; projektni-biro-2a@ka.t-com.hr
</oddHeader>
    <oddFooter>&amp;LHotel Grabovac&amp;CUREĐENJE ULAZA I MALE TERASE&amp;R&amp;P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01_uvod</vt:lpstr>
      <vt:lpstr>02_troškovnik</vt:lpstr>
      <vt:lpstr>'02_troškovnik'!Ispis_naslova</vt:lpstr>
      <vt:lpstr>'01_uvod'!Podrucje_ispisa</vt:lpstr>
      <vt:lpstr>'02_troškovnik'!Podrucje_ispisa</vt:lpstr>
    </vt:vector>
  </TitlesOfParts>
  <Company>Petračić</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VlastaLA</dc:creator>
  <cp:lastModifiedBy>Korisnik</cp:lastModifiedBy>
  <cp:lastPrinted>2017-03-08T06:41:50Z</cp:lastPrinted>
  <dcterms:created xsi:type="dcterms:W3CDTF">2001-07-23T18:41:34Z</dcterms:created>
  <dcterms:modified xsi:type="dcterms:W3CDTF">2017-08-16T09:59:03Z</dcterms:modified>
</cp:coreProperties>
</file>