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an2019ID\"/>
    </mc:Choice>
  </mc:AlternateContent>
  <bookViews>
    <workbookView xWindow="0" yWindow="0" windowWidth="38400" windowHeight="16935"/>
  </bookViews>
  <sheets>
    <sheet name="ID Financijskog plana 2019." sheetId="1" r:id="rId1"/>
  </sheets>
  <externalReferences>
    <externalReference r:id="rId2"/>
    <externalReference r:id="rId3"/>
  </externalReferences>
  <definedNames>
    <definedName name="_FiltarBaze" localSheetId="0" hidden="1">'ID Financijskog plana 2019.'!#REF!</definedName>
    <definedName name="đpđpđšpđšp" localSheetId="0">#REF!</definedName>
    <definedName name="đpđpđšpđšp">#REF!</definedName>
    <definedName name="_xlnm.Print_Area" localSheetId="0">'ID Financijskog plana 2019.'!$A$1:$F$78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3" i="1"/>
  <c r="F72" i="1" s="1"/>
  <c r="E72" i="1"/>
  <c r="D72" i="1"/>
  <c r="F71" i="1"/>
  <c r="F70" i="1"/>
  <c r="F69" i="1"/>
  <c r="F68" i="1"/>
  <c r="E67" i="1"/>
  <c r="D67" i="1"/>
  <c r="F66" i="1"/>
  <c r="F65" i="1"/>
  <c r="F64" i="1" s="1"/>
  <c r="E64" i="1"/>
  <c r="E63" i="1" s="1"/>
  <c r="D64" i="1"/>
  <c r="D63" i="1" s="1"/>
  <c r="F62" i="1"/>
  <c r="F61" i="1"/>
  <c r="F60" i="1"/>
  <c r="F59" i="1"/>
  <c r="E58" i="1"/>
  <c r="D58" i="1"/>
  <c r="F57" i="1"/>
  <c r="F56" i="1" s="1"/>
  <c r="D56" i="1"/>
  <c r="F55" i="1"/>
  <c r="F54" i="1"/>
  <c r="F53" i="1"/>
  <c r="F52" i="1"/>
  <c r="E52" i="1"/>
  <c r="D52" i="1"/>
  <c r="F51" i="1"/>
  <c r="F50" i="1" s="1"/>
  <c r="E50" i="1"/>
  <c r="F49" i="1"/>
  <c r="F48" i="1" s="1"/>
  <c r="E48" i="1"/>
  <c r="D48" i="1"/>
  <c r="F47" i="1"/>
  <c r="F46" i="1"/>
  <c r="F45" i="1"/>
  <c r="F44" i="1"/>
  <c r="F43" i="1"/>
  <c r="D42" i="1"/>
  <c r="F41" i="1"/>
  <c r="F40" i="1"/>
  <c r="F39" i="1"/>
  <c r="E38" i="1"/>
  <c r="D38" i="1"/>
  <c r="F36" i="1"/>
  <c r="F35" i="1"/>
  <c r="E34" i="1"/>
  <c r="D34" i="1"/>
  <c r="F33" i="1"/>
  <c r="F32" i="1"/>
  <c r="F31" i="1"/>
  <c r="F30" i="1"/>
  <c r="E29" i="1"/>
  <c r="E28" i="1" s="1"/>
  <c r="D29" i="1"/>
  <c r="D28" i="1" s="1"/>
  <c r="F27" i="1"/>
  <c r="F26" i="1" s="1"/>
  <c r="D26" i="1"/>
  <c r="F25" i="1"/>
  <c r="F24" i="1"/>
  <c r="F23" i="1"/>
  <c r="F22" i="1"/>
  <c r="F21" i="1"/>
  <c r="F20" i="1" s="1"/>
  <c r="E20" i="1"/>
  <c r="D20" i="1"/>
  <c r="F19" i="1"/>
  <c r="F18" i="1"/>
  <c r="F17" i="1"/>
  <c r="E16" i="1"/>
  <c r="D16" i="1"/>
  <c r="F58" i="1" l="1"/>
  <c r="F67" i="1"/>
  <c r="F63" i="1" s="1"/>
  <c r="E15" i="1"/>
  <c r="E8" i="1" s="1"/>
  <c r="E10" i="1" s="1"/>
  <c r="E37" i="1"/>
  <c r="E9" i="1" s="1"/>
  <c r="D37" i="1"/>
  <c r="D9" i="1" s="1"/>
  <c r="F42" i="1"/>
  <c r="D15" i="1"/>
  <c r="D75" i="1" s="1"/>
  <c r="F38" i="1"/>
  <c r="F37" i="1" s="1"/>
  <c r="F34" i="1"/>
  <c r="F29" i="1"/>
  <c r="F28" i="1" s="1"/>
  <c r="F16" i="1"/>
  <c r="F15" i="1" s="1"/>
  <c r="D8" i="1"/>
  <c r="F9" i="1" l="1"/>
  <c r="E75" i="1"/>
  <c r="D10" i="1"/>
  <c r="F75" i="1"/>
  <c r="F8" i="1"/>
  <c r="F10" i="1" l="1"/>
</calcChain>
</file>

<file path=xl/sharedStrings.xml><?xml version="1.0" encoding="utf-8"?>
<sst xmlns="http://schemas.openxmlformats.org/spreadsheetml/2006/main" count="167" uniqueCount="69">
  <si>
    <t>POVEĆANJE / SMANJENJE</t>
  </si>
  <si>
    <t>NOVI PLAN 2019.</t>
  </si>
  <si>
    <t>RASHODI ZA NABAVU NEFINANCIJSKE IMOVINE</t>
  </si>
  <si>
    <t>RAČUN</t>
  </si>
  <si>
    <t>NAZIV RAČUNA</t>
  </si>
  <si>
    <t>IZVORI</t>
  </si>
  <si>
    <t>PLAN             2019.</t>
  </si>
  <si>
    <t>2</t>
  </si>
  <si>
    <t>3</t>
  </si>
  <si>
    <t>31</t>
  </si>
  <si>
    <t>43</t>
  </si>
  <si>
    <t>NAZIV IZVORA FINANCIRANJA</t>
  </si>
  <si>
    <t>1</t>
  </si>
  <si>
    <t>VLASTITI PRIHODI</t>
  </si>
  <si>
    <t>OSTALI PRIHODI ZA POSEBNE NAMJENE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</si>
  <si>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</si>
  <si>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</si>
  <si>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</si>
  <si>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</si>
  <si>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</si>
  <si>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</si>
  <si>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</si>
  <si>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</si>
  <si>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</si>
  <si>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</si>
  <si>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</si>
  <si>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</si>
  <si>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</si>
  <si>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</si>
  <si>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</si>
  <si>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</si>
  <si>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</si>
  <si>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</si>
  <si>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</si>
  <si>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</si>
  <si>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421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</si>
  <si>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</si>
  <si>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</si>
  <si>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</si>
  <si>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</si>
  <si>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</si>
  <si>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</si>
  <si>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</si>
  <si>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</si>
  <si>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</si>
  <si>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</si>
  <si>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</si>
  <si>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</si>
  <si>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</si>
  <si>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Pomoći proračunskim korisnicima drugih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</si>
  <si>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</si>
  <si>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</si>
  <si>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</si>
  <si>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</si>
  <si>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</si>
  <si>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</si>
  <si>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</si>
  <si>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</si>
  <si>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</si>
  <si>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</si>
  <si>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</si>
  <si>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</si>
  <si>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</si>
  <si>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</si>
  <si>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</si>
  <si>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 xml:space="preserve">IZMJENE I DOPUNE FINANCIJSKOG PLANA ZA 2019. GODINU </t>
  </si>
  <si>
    <t xml:space="preserve">                   Na temelju članka 134. stavka 1. podstavka 5. Zakona o zaštiti prirode (Narodne novine, broj 80/13, 15/18 i 14/19),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57. sjednici održanoj dana 30. prosinca 2019. godine donijelo Odluku o Izmjenama i dopunama Financijskog plana za 2019. godinu, kojima se utvrđuje kako slijedi:</t>
  </si>
  <si>
    <t>U Plitvičkim Jezerima, 30. prosinca 2019. godine</t>
  </si>
  <si>
    <r>
      <t>Ur.broj:</t>
    </r>
    <r>
      <rPr>
        <sz val="9"/>
        <rFont val="Times New Roman"/>
        <family val="1"/>
        <charset val="238"/>
      </rPr>
      <t xml:space="preserve"> 11319</t>
    </r>
    <r>
      <rPr>
        <sz val="9"/>
        <color theme="1"/>
        <rFont val="Times New Roman"/>
        <family val="1"/>
        <charset val="238"/>
      </rPr>
      <t>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</si>
</sst>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</cellStyleXfs>
  <cellXfs count="81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/>
    </xf>
    <xf numFmtId="49" fontId="13" fillId="0" borderId="6" xfId="4" applyNumberFormat="1" applyFont="1" applyFill="1" applyBorder="1" applyAlignment="1">
      <alignment horizontal="center" vertical="center"/>
    </xf>
    <xf numFmtId="165" fontId="13" fillId="0" borderId="6" xfId="2" applyNumberFormat="1" applyFont="1" applyFill="1" applyBorder="1" applyAlignment="1">
      <alignment horizontal="center" vertical="center"/>
    </xf>
    <xf numFmtId="0" fontId="14" fillId="0" borderId="0" xfId="1" applyFont="1"/>
    <xf numFmtId="0" fontId="10" fillId="0" borderId="4" xfId="2" quotePrefix="1" applyFont="1" applyFill="1" applyBorder="1" applyAlignment="1">
      <alignment horizontal="left" indent="1"/>
    </xf>
    <xf numFmtId="49" fontId="10" fillId="0" borderId="4" xfId="4" applyNumberFormat="1" applyFont="1" applyFill="1" applyBorder="1" applyAlignment="1">
      <alignment horizontal="left" indent="3"/>
    </xf>
    <xf numFmtId="49" fontId="10" fillId="0" borderId="4" xfId="4" applyNumberFormat="1" applyFont="1" applyFill="1" applyBorder="1" applyAlignment="1">
      <alignment horizontal="center"/>
    </xf>
    <xf numFmtId="4" fontId="10" fillId="0" borderId="4" xfId="2" applyNumberFormat="1" applyFont="1" applyFill="1" applyBorder="1" applyAlignment="1">
      <alignment horizontal="right"/>
    </xf>
    <xf numFmtId="166" fontId="10" fillId="0" borderId="4" xfId="2" applyNumberFormat="1" applyFont="1" applyFill="1" applyBorder="1" applyAlignment="1">
      <alignment horizontal="right"/>
    </xf>
    <xf numFmtId="0" fontId="10" fillId="0" borderId="5" xfId="2" quotePrefix="1" applyFont="1" applyFill="1" applyBorder="1" applyAlignment="1">
      <alignment horizontal="left" indent="1"/>
    </xf>
    <xf numFmtId="49" fontId="10" fillId="0" borderId="5" xfId="4" applyNumberFormat="1" applyFont="1" applyFill="1" applyBorder="1" applyAlignment="1">
      <alignment horizontal="left" indent="3"/>
    </xf>
    <xf numFmtId="49" fontId="10" fillId="0" borderId="5" xfId="4" applyNumberFormat="1" applyFont="1" applyFill="1" applyBorder="1" applyAlignment="1">
      <alignment horizontal="center"/>
    </xf>
    <xf numFmtId="4" fontId="10" fillId="0" borderId="5" xfId="2" applyNumberFormat="1" applyFont="1" applyFill="1" applyBorder="1" applyAlignment="1">
      <alignment horizontal="right"/>
    </xf>
    <xf numFmtId="166" fontId="10" fillId="0" borderId="5" xfId="2" applyNumberFormat="1" applyFont="1" applyFill="1" applyBorder="1" applyAlignment="1">
      <alignment horizontal="right"/>
    </xf>
    <xf numFmtId="0" fontId="10" fillId="4" borderId="4" xfId="2" quotePrefix="1" applyFont="1" applyFill="1" applyBorder="1" applyAlignment="1">
      <alignment horizontal="left" indent="1"/>
    </xf>
    <xf numFmtId="49" fontId="10" fillId="4" borderId="4" xfId="4" applyNumberFormat="1" applyFont="1" applyFill="1" applyBorder="1" applyAlignment="1">
      <alignment horizontal="center"/>
    </xf>
    <xf numFmtId="4" fontId="10" fillId="4" borderId="4" xfId="2" applyNumberFormat="1" applyFont="1" applyFill="1" applyBorder="1" applyAlignment="1">
      <alignment horizontal="right"/>
    </xf>
    <xf numFmtId="4" fontId="15" fillId="4" borderId="4" xfId="2" applyNumberFormat="1" applyFont="1" applyFill="1" applyBorder="1" applyAlignment="1">
      <alignment horizontal="right"/>
    </xf>
    <xf numFmtId="4" fontId="15" fillId="0" borderId="4" xfId="2" applyNumberFormat="1" applyFont="1" applyFill="1" applyBorder="1" applyAlignment="1">
      <alignment horizontal="right"/>
    </xf>
    <xf numFmtId="49" fontId="11" fillId="3" borderId="6" xfId="4" applyNumberFormat="1" applyFont="1" applyFill="1" applyBorder="1" applyAlignment="1">
      <alignment horizontal="center"/>
    </xf>
    <xf numFmtId="4" fontId="11" fillId="3" borderId="6" xfId="2" applyNumberFormat="1" applyFont="1" applyFill="1" applyBorder="1" applyAlignment="1">
      <alignment horizontal="right"/>
    </xf>
    <xf numFmtId="0" fontId="8" fillId="3" borderId="2" xfId="2" applyFont="1" applyFill="1" applyBorder="1" applyAlignment="1">
      <alignment horizontal="center" vertical="center"/>
    </xf>
    <xf numFmtId="49" fontId="13" fillId="2" borderId="6" xfId="4" applyNumberFormat="1" applyFont="1" applyFill="1" applyBorder="1" applyAlignment="1">
      <alignment horizontal="center" vertical="center"/>
    </xf>
    <xf numFmtId="165" fontId="13" fillId="2" borderId="6" xfId="2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indent="1"/>
    </xf>
    <xf numFmtId="49" fontId="10" fillId="2" borderId="3" xfId="4" applyNumberFormat="1" applyFont="1" applyFill="1" applyBorder="1" applyAlignment="1">
      <alignment horizontal="left" indent="4"/>
    </xf>
    <xf numFmtId="49" fontId="10" fillId="2" borderId="3" xfId="4" applyNumberFormat="1" applyFont="1" applyFill="1" applyBorder="1" applyAlignment="1">
      <alignment horizontal="center"/>
    </xf>
    <xf numFmtId="4" fontId="10" fillId="2" borderId="3" xfId="2" applyNumberFormat="1" applyFont="1" applyFill="1" applyBorder="1" applyAlignment="1">
      <alignment horizontal="right"/>
    </xf>
    <xf numFmtId="166" fontId="10" fillId="2" borderId="3" xfId="2" applyNumberFormat="1" applyFont="1" applyFill="1" applyBorder="1" applyAlignment="1">
      <alignment horizontal="right"/>
    </xf>
    <xf numFmtId="49" fontId="10" fillId="2" borderId="5" xfId="4" applyNumberFormat="1" applyFont="1" applyFill="1" applyBorder="1" applyAlignment="1">
      <alignment horizontal="left" indent="4"/>
    </xf>
    <xf numFmtId="49" fontId="10" fillId="2" borderId="5" xfId="4" applyNumberFormat="1" applyFont="1" applyFill="1" applyBorder="1" applyAlignment="1">
      <alignment horizontal="center"/>
    </xf>
    <xf numFmtId="4" fontId="10" fillId="2" borderId="5" xfId="2" applyNumberFormat="1" applyFont="1" applyFill="1" applyBorder="1" applyAlignment="1">
      <alignment horizontal="right"/>
    </xf>
    <xf numFmtId="166" fontId="10" fillId="2" borderId="5" xfId="2" applyNumberFormat="1" applyFont="1" applyFill="1" applyBorder="1" applyAlignment="1">
      <alignment horizontal="right"/>
    </xf>
    <xf numFmtId="49" fontId="11" fillId="3" borderId="6" xfId="4" applyNumberFormat="1" applyFont="1" applyFill="1" applyBorder="1" applyAlignment="1">
      <alignment horizontal="left" indent="4"/>
    </xf>
    <xf numFmtId="166" fontId="11" fillId="3" borderId="6" xfId="2" applyNumberFormat="1" applyFont="1" applyFill="1" applyBorder="1" applyAlignment="1">
      <alignment horizontal="right"/>
    </xf>
    <xf numFmtId="0" fontId="1" fillId="2" borderId="0" xfId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1" fillId="5" borderId="3" xfId="2" quotePrefix="1" applyFont="1" applyFill="1" applyBorder="1" applyAlignment="1">
      <alignment horizontal="left" indent="1"/>
    </xf>
    <xf numFmtId="49" fontId="11" fillId="5" borderId="3" xfId="4" applyNumberFormat="1" applyFont="1" applyFill="1" applyBorder="1" applyAlignment="1">
      <alignment horizontal="left" indent="1"/>
    </xf>
    <xf numFmtId="49" fontId="11" fillId="5" borderId="3" xfId="4" applyNumberFormat="1" applyFont="1" applyFill="1" applyBorder="1" applyAlignment="1">
      <alignment horizontal="center"/>
    </xf>
    <xf numFmtId="4" fontId="11" fillId="5" borderId="3" xfId="2" applyNumberFormat="1" applyFont="1" applyFill="1" applyBorder="1" applyAlignment="1">
      <alignment horizontal="right"/>
    </xf>
    <xf numFmtId="166" fontId="11" fillId="5" borderId="3" xfId="2" applyNumberFormat="1" applyFont="1" applyFill="1" applyBorder="1" applyAlignment="1">
      <alignment horizontal="right"/>
    </xf>
    <xf numFmtId="49" fontId="10" fillId="4" borderId="4" xfId="4" applyNumberFormat="1" applyFont="1" applyFill="1" applyBorder="1" applyAlignment="1">
      <alignment horizontal="left" indent="2"/>
    </xf>
    <xf numFmtId="166" fontId="10" fillId="4" borderId="4" xfId="2" applyNumberFormat="1" applyFont="1" applyFill="1" applyBorder="1" applyAlignment="1">
      <alignment horizontal="right"/>
    </xf>
    <xf numFmtId="0" fontId="10" fillId="0" borderId="8" xfId="2" quotePrefix="1" applyFont="1" applyFill="1" applyBorder="1" applyAlignment="1">
      <alignment horizontal="left" indent="1"/>
    </xf>
    <xf numFmtId="49" fontId="10" fillId="0" borderId="8" xfId="4" applyNumberFormat="1" applyFont="1" applyFill="1" applyBorder="1" applyAlignment="1">
      <alignment horizontal="left" indent="3"/>
    </xf>
    <xf numFmtId="49" fontId="10" fillId="0" borderId="8" xfId="4" applyNumberFormat="1" applyFont="1" applyFill="1" applyBorder="1" applyAlignment="1">
      <alignment horizontal="center"/>
    </xf>
    <xf numFmtId="0" fontId="11" fillId="5" borderId="7" xfId="2" quotePrefix="1" applyFont="1" applyFill="1" applyBorder="1" applyAlignment="1">
      <alignment horizontal="left" indent="1"/>
    </xf>
    <xf numFmtId="49" fontId="11" fillId="5" borderId="7" xfId="4" applyNumberFormat="1" applyFont="1" applyFill="1" applyBorder="1" applyAlignment="1">
      <alignment horizontal="left" indent="1"/>
    </xf>
    <xf numFmtId="49" fontId="11" fillId="5" borderId="7" xfId="4" applyNumberFormat="1" applyFont="1" applyFill="1" applyBorder="1" applyAlignment="1">
      <alignment horizontal="center"/>
    </xf>
    <xf numFmtId="4" fontId="11" fillId="5" borderId="7" xfId="2" applyNumberFormat="1" applyFont="1" applyFill="1" applyBorder="1" applyAlignment="1">
      <alignment horizontal="right"/>
    </xf>
    <xf numFmtId="166" fontId="11" fillId="5" borderId="7" xfId="2" applyNumberFormat="1" applyFont="1" applyFill="1" applyBorder="1" applyAlignment="1">
      <alignment horizontal="right"/>
    </xf>
    <xf numFmtId="0" fontId="10" fillId="0" borderId="7" xfId="2" quotePrefix="1" applyFont="1" applyFill="1" applyBorder="1" applyAlignment="1">
      <alignment horizontal="left" indent="1"/>
    </xf>
    <xf numFmtId="49" fontId="10" fillId="0" borderId="7" xfId="4" applyNumberFormat="1" applyFont="1" applyFill="1" applyBorder="1" applyAlignment="1">
      <alignment horizontal="left" indent="3"/>
    </xf>
    <xf numFmtId="49" fontId="10" fillId="0" borderId="7" xfId="4" applyNumberFormat="1" applyFont="1" applyFill="1" applyBorder="1" applyAlignment="1">
      <alignment horizontal="center"/>
    </xf>
    <xf numFmtId="166" fontId="10" fillId="0" borderId="7" xfId="2" applyNumberFormat="1" applyFont="1" applyFill="1" applyBorder="1" applyAlignment="1">
      <alignment horizontal="right"/>
    </xf>
    <xf numFmtId="0" fontId="10" fillId="3" borderId="6" xfId="2" quotePrefix="1" applyFont="1" applyFill="1" applyBorder="1" applyAlignment="1">
      <alignment horizontal="left" indent="1"/>
    </xf>
    <xf numFmtId="49" fontId="11" fillId="3" borderId="6" xfId="4" applyNumberFormat="1" applyFont="1" applyFill="1" applyBorder="1" applyAlignment="1">
      <alignment horizontal="left" indent="1"/>
    </xf>
    <xf numFmtId="0" fontId="17" fillId="2" borderId="0" xfId="2" quotePrefix="1" applyFont="1" applyFill="1" applyBorder="1" applyAlignment="1">
      <alignment horizontal="left" vertical="center"/>
    </xf>
    <xf numFmtId="49" fontId="11" fillId="2" borderId="0" xfId="4" applyNumberFormat="1" applyFont="1" applyFill="1" applyBorder="1" applyAlignment="1">
      <alignment horizontal="left" vertical="center"/>
    </xf>
    <xf numFmtId="49" fontId="10" fillId="2" borderId="0" xfId="4" applyNumberFormat="1" applyFont="1" applyFill="1" applyBorder="1" applyAlignment="1">
      <alignment horizontal="center" vertical="center"/>
    </xf>
    <xf numFmtId="166" fontId="11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18" fillId="0" borderId="0" xfId="1" applyNumberFormat="1" applyFont="1"/>
    <xf numFmtId="0" fontId="5" fillId="2" borderId="0" xfId="1" applyFont="1" applyFill="1" applyAlignment="1">
      <alignment horizontal="justify" wrapText="1"/>
    </xf>
    <xf numFmtId="0" fontId="6" fillId="2" borderId="0" xfId="1" applyFont="1" applyFill="1" applyAlignment="1">
      <alignment horizontal="center" vertical="center" wrapText="1"/>
    </xf>
  </cellXfs>
  <cellStyles count="5">
    <cellStyle name="Normal 2 2" xfId="2"/>
    <cellStyle name="Normal_PrihodiIRashodiAnalitika 2003 2 2" xfId="4"/>
    <cellStyle name="Normalno" xfId="0" builtinId="0"/>
    <cellStyle name="Normalno 2 3" xfId="3"/>
    <cellStyle name="Normalno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bas\Documents\Pozdrav%20i%20tebi\Plan%202017-elementi\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dokumenti/PLANSKI%20ELEMENTI%20('12)/PLAN%202012ID%20-%203.%20Izmjene%20i%20dopune%20poslovnog%20plana%2010.10.2012/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7.5703125" style="75" customWidth="1"/>
    <col min="2" max="2" width="46.85546875" style="5" customWidth="1"/>
    <col min="3" max="3" width="8.140625" style="76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62.25" customHeight="1" x14ac:dyDescent="0.25">
      <c r="A4" s="79" t="s">
        <v>66</v>
      </c>
      <c r="B4" s="79"/>
      <c r="C4" s="79"/>
      <c r="D4" s="79"/>
      <c r="E4" s="79"/>
      <c r="F4" s="79"/>
    </row>
    <row r="5" spans="1:6" ht="27" customHeight="1" x14ac:dyDescent="0.25">
      <c r="A5" s="80" t="s">
        <v>65</v>
      </c>
      <c r="B5" s="80"/>
      <c r="C5" s="80"/>
      <c r="D5" s="80"/>
      <c r="E5" s="80"/>
      <c r="F5" s="80"/>
    </row>
    <row r="6" spans="1:6" ht="25.5" x14ac:dyDescent="0.25">
      <c r="A6" s="7"/>
      <c r="B6" s="32" t="s">
        <v>11</v>
      </c>
      <c r="C6" s="10" t="s">
        <v>5</v>
      </c>
      <c r="D6" s="8" t="s">
        <v>6</v>
      </c>
      <c r="E6" s="8" t="s">
        <v>0</v>
      </c>
      <c r="F6" s="8" t="s">
        <v>1</v>
      </c>
    </row>
    <row r="7" spans="1:6" ht="9" customHeight="1" x14ac:dyDescent="0.25">
      <c r="A7" s="7"/>
      <c r="B7" s="33" t="s">
        <v>12</v>
      </c>
      <c r="C7" s="33" t="s">
        <v>7</v>
      </c>
      <c r="D7" s="34">
        <v>3</v>
      </c>
      <c r="E7" s="34">
        <v>4</v>
      </c>
      <c r="F7" s="34">
        <v>5</v>
      </c>
    </row>
    <row r="8" spans="1:6" s="14" customFormat="1" ht="12.75" customHeight="1" x14ac:dyDescent="0.2">
      <c r="A8" s="35"/>
      <c r="B8" s="36" t="s">
        <v>13</v>
      </c>
      <c r="C8" s="37" t="s">
        <v>9</v>
      </c>
      <c r="D8" s="38">
        <f>D15+D28</f>
        <v>187375500</v>
      </c>
      <c r="E8" s="39">
        <f>E15+E28</f>
        <v>-38530400</v>
      </c>
      <c r="F8" s="38">
        <f>F15+F28</f>
        <v>148845100</v>
      </c>
    </row>
    <row r="9" spans="1:6" s="14" customFormat="1" ht="12.75" customHeight="1" x14ac:dyDescent="0.2">
      <c r="A9" s="35"/>
      <c r="B9" s="40" t="s">
        <v>14</v>
      </c>
      <c r="C9" s="41" t="s">
        <v>10</v>
      </c>
      <c r="D9" s="42">
        <f>D37+D63</f>
        <v>242673600</v>
      </c>
      <c r="E9" s="43">
        <f>E37+E63</f>
        <v>-74867420</v>
      </c>
      <c r="F9" s="42">
        <f>F37+F63</f>
        <v>167806180</v>
      </c>
    </row>
    <row r="10" spans="1:6" s="14" customFormat="1" ht="15" customHeight="1" x14ac:dyDescent="0.2">
      <c r="A10" s="35"/>
      <c r="B10" s="44" t="s">
        <v>15</v>
      </c>
      <c r="C10" s="30"/>
      <c r="D10" s="31">
        <f>SUM(D8:D9)</f>
        <v>430049100</v>
      </c>
      <c r="E10" s="45">
        <f>SUM(E8:E9)</f>
        <v>-113397820</v>
      </c>
      <c r="F10" s="31">
        <f>SUM(F8:F9)</f>
        <v>316651280</v>
      </c>
    </row>
    <row r="11" spans="1:6" ht="5.25" customHeight="1" x14ac:dyDescent="0.25">
      <c r="A11" s="7"/>
      <c r="B11" s="2"/>
      <c r="C11" s="3"/>
      <c r="D11" s="46"/>
      <c r="E11" s="47"/>
      <c r="F11" s="46"/>
    </row>
    <row r="12" spans="1:6" ht="5.25" customHeight="1" x14ac:dyDescent="0.25">
      <c r="A12" s="7"/>
      <c r="B12" s="2"/>
      <c r="C12" s="3"/>
      <c r="D12" s="46"/>
      <c r="E12" s="47"/>
      <c r="F12" s="46"/>
    </row>
    <row r="13" spans="1:6" ht="25.5" x14ac:dyDescent="0.25">
      <c r="A13" s="9" t="s">
        <v>3</v>
      </c>
      <c r="B13" s="9" t="s">
        <v>4</v>
      </c>
      <c r="C13" s="10" t="s">
        <v>5</v>
      </c>
      <c r="D13" s="8" t="s">
        <v>6</v>
      </c>
      <c r="E13" s="10" t="s">
        <v>0</v>
      </c>
      <c r="F13" s="8" t="s">
        <v>1</v>
      </c>
    </row>
    <row r="14" spans="1:6" ht="9" customHeight="1" x14ac:dyDescent="0.25">
      <c r="A14" s="11">
        <v>1</v>
      </c>
      <c r="B14" s="12" t="s">
        <v>7</v>
      </c>
      <c r="C14" s="12" t="s">
        <v>8</v>
      </c>
      <c r="D14" s="13">
        <v>4</v>
      </c>
      <c r="E14" s="13">
        <v>5</v>
      </c>
      <c r="F14" s="13">
        <v>6</v>
      </c>
    </row>
    <row r="15" spans="1:6" s="14" customFormat="1" ht="15" customHeight="1" x14ac:dyDescent="0.2">
      <c r="A15" s="48" t="s">
        <v>8</v>
      </c>
      <c r="B15" s="49" t="s">
        <v>16</v>
      </c>
      <c r="C15" s="50" t="s">
        <v>9</v>
      </c>
      <c r="D15" s="51">
        <f>D16+D20+D26</f>
        <v>141719800</v>
      </c>
      <c r="E15" s="52">
        <f>E16+E20+E26</f>
        <v>2328100</v>
      </c>
      <c r="F15" s="51">
        <f>F16+F20+F26</f>
        <v>144047900</v>
      </c>
    </row>
    <row r="16" spans="1:6" s="14" customFormat="1" ht="11.25" customHeight="1" x14ac:dyDescent="0.2">
      <c r="A16" s="25" t="s">
        <v>9</v>
      </c>
      <c r="B16" s="53" t="s">
        <v>17</v>
      </c>
      <c r="C16" s="26" t="s">
        <v>9</v>
      </c>
      <c r="D16" s="27">
        <f>SUM(D17:D19)</f>
        <v>71437840</v>
      </c>
      <c r="E16" s="54">
        <f>SUM(E17:E19)</f>
        <v>2279100</v>
      </c>
      <c r="F16" s="27">
        <f>SUM(F17:F19)</f>
        <v>73716940</v>
      </c>
    </row>
    <row r="17" spans="1:6" s="14" customFormat="1" ht="11.45" customHeight="1" x14ac:dyDescent="0.2">
      <c r="A17" s="15" t="s">
        <v>18</v>
      </c>
      <c r="B17" s="16" t="s">
        <v>19</v>
      </c>
      <c r="C17" s="17" t="s">
        <v>9</v>
      </c>
      <c r="D17" s="18">
        <v>59621260</v>
      </c>
      <c r="E17" s="19">
        <v>0</v>
      </c>
      <c r="F17" s="29">
        <f>D17+E17</f>
        <v>59621260</v>
      </c>
    </row>
    <row r="18" spans="1:6" s="14" customFormat="1" ht="11.45" customHeight="1" x14ac:dyDescent="0.2">
      <c r="A18" s="55" t="s">
        <v>20</v>
      </c>
      <c r="B18" s="56" t="s">
        <v>21</v>
      </c>
      <c r="C18" s="57" t="s">
        <v>9</v>
      </c>
      <c r="D18" s="18">
        <v>1684650</v>
      </c>
      <c r="E18" s="19">
        <v>2279100</v>
      </c>
      <c r="F18" s="29">
        <f>D18+E18</f>
        <v>3963750</v>
      </c>
    </row>
    <row r="19" spans="1:6" s="14" customFormat="1" ht="11.45" customHeight="1" x14ac:dyDescent="0.2">
      <c r="A19" s="15" t="s">
        <v>22</v>
      </c>
      <c r="B19" s="16" t="s">
        <v>23</v>
      </c>
      <c r="C19" s="17" t="s">
        <v>9</v>
      </c>
      <c r="D19" s="18">
        <v>10131930</v>
      </c>
      <c r="E19" s="19">
        <v>0</v>
      </c>
      <c r="F19" s="29">
        <f>D19+E19</f>
        <v>10131930</v>
      </c>
    </row>
    <row r="20" spans="1:6" s="14" customFormat="1" ht="11.45" customHeight="1" x14ac:dyDescent="0.2">
      <c r="A20" s="25">
        <v>32</v>
      </c>
      <c r="B20" s="53" t="s">
        <v>24</v>
      </c>
      <c r="C20" s="26" t="s">
        <v>9</v>
      </c>
      <c r="D20" s="27">
        <f>SUM(D21:D25)</f>
        <v>70131960</v>
      </c>
      <c r="E20" s="54">
        <f>SUM(E21:E25)</f>
        <v>49000</v>
      </c>
      <c r="F20" s="27">
        <f>SUM(F21:F25)</f>
        <v>70180960</v>
      </c>
    </row>
    <row r="21" spans="1:6" s="14" customFormat="1" ht="11.45" customHeight="1" x14ac:dyDescent="0.2">
      <c r="A21" s="15">
        <v>321</v>
      </c>
      <c r="B21" s="16" t="s">
        <v>25</v>
      </c>
      <c r="C21" s="17" t="s">
        <v>9</v>
      </c>
      <c r="D21" s="18">
        <v>2789680</v>
      </c>
      <c r="E21" s="19">
        <v>0</v>
      </c>
      <c r="F21" s="29">
        <f>D21+E21</f>
        <v>2789680</v>
      </c>
    </row>
    <row r="22" spans="1:6" s="14" customFormat="1" ht="11.45" customHeight="1" x14ac:dyDescent="0.2">
      <c r="A22" s="15">
        <v>322</v>
      </c>
      <c r="B22" s="16" t="s">
        <v>26</v>
      </c>
      <c r="C22" s="17" t="s">
        <v>9</v>
      </c>
      <c r="D22" s="18">
        <v>51726230</v>
      </c>
      <c r="E22" s="19">
        <v>0</v>
      </c>
      <c r="F22" s="29">
        <f>D22+E22</f>
        <v>51726230</v>
      </c>
    </row>
    <row r="23" spans="1:6" s="14" customFormat="1" ht="11.45" customHeight="1" x14ac:dyDescent="0.2">
      <c r="A23" s="15">
        <v>323</v>
      </c>
      <c r="B23" s="16" t="s">
        <v>27</v>
      </c>
      <c r="C23" s="17" t="s">
        <v>9</v>
      </c>
      <c r="D23" s="18">
        <v>6573580</v>
      </c>
      <c r="E23" s="19">
        <v>0</v>
      </c>
      <c r="F23" s="29">
        <f>D23+E23</f>
        <v>6573580</v>
      </c>
    </row>
    <row r="24" spans="1:6" s="14" customFormat="1" ht="11.45" customHeight="1" x14ac:dyDescent="0.2">
      <c r="A24" s="15">
        <v>324</v>
      </c>
      <c r="B24" s="16" t="s">
        <v>28</v>
      </c>
      <c r="C24" s="17" t="s">
        <v>9</v>
      </c>
      <c r="D24" s="18">
        <v>132000</v>
      </c>
      <c r="E24" s="19">
        <v>49000</v>
      </c>
      <c r="F24" s="29">
        <f>D24+E24</f>
        <v>181000</v>
      </c>
    </row>
    <row r="25" spans="1:6" s="14" customFormat="1" ht="11.25" customHeight="1" x14ac:dyDescent="0.2">
      <c r="A25" s="15">
        <v>329</v>
      </c>
      <c r="B25" s="16" t="s">
        <v>29</v>
      </c>
      <c r="C25" s="17" t="s">
        <v>9</v>
      </c>
      <c r="D25" s="18">
        <v>8910470</v>
      </c>
      <c r="E25" s="19">
        <v>0</v>
      </c>
      <c r="F25" s="29">
        <f>D25+E25</f>
        <v>8910470</v>
      </c>
    </row>
    <row r="26" spans="1:6" ht="11.25" customHeight="1" x14ac:dyDescent="0.25">
      <c r="A26" s="25">
        <v>34</v>
      </c>
      <c r="B26" s="53" t="s">
        <v>30</v>
      </c>
      <c r="C26" s="26" t="s">
        <v>9</v>
      </c>
      <c r="D26" s="27">
        <f>SUM(D27)</f>
        <v>150000</v>
      </c>
      <c r="E26" s="54">
        <v>0</v>
      </c>
      <c r="F26" s="28">
        <f>SUM(F27)</f>
        <v>150000</v>
      </c>
    </row>
    <row r="27" spans="1:6" ht="11.25" customHeight="1" x14ac:dyDescent="0.25">
      <c r="A27" s="15">
        <v>343</v>
      </c>
      <c r="B27" s="16" t="s">
        <v>31</v>
      </c>
      <c r="C27" s="17" t="s">
        <v>9</v>
      </c>
      <c r="D27" s="18">
        <v>150000</v>
      </c>
      <c r="E27" s="19">
        <v>0</v>
      </c>
      <c r="F27" s="29">
        <f>D27+E27</f>
        <v>150000</v>
      </c>
    </row>
    <row r="28" spans="1:6" s="14" customFormat="1" ht="15" customHeight="1" x14ac:dyDescent="0.2">
      <c r="A28" s="58" t="s">
        <v>32</v>
      </c>
      <c r="B28" s="59" t="s">
        <v>2</v>
      </c>
      <c r="C28" s="60" t="s">
        <v>9</v>
      </c>
      <c r="D28" s="61">
        <f>D29+D34</f>
        <v>45655700</v>
      </c>
      <c r="E28" s="62">
        <f>E29+E34</f>
        <v>-40858500</v>
      </c>
      <c r="F28" s="61">
        <f>F29+F34</f>
        <v>4797200</v>
      </c>
    </row>
    <row r="29" spans="1:6" s="14" customFormat="1" ht="11.25" customHeight="1" x14ac:dyDescent="0.2">
      <c r="A29" s="25" t="s">
        <v>33</v>
      </c>
      <c r="B29" s="53" t="s">
        <v>34</v>
      </c>
      <c r="C29" s="26" t="s">
        <v>9</v>
      </c>
      <c r="D29" s="27">
        <f>SUM(D30:D33)</f>
        <v>13583700</v>
      </c>
      <c r="E29" s="54">
        <f>SUM(E30:E33)</f>
        <v>-9897500</v>
      </c>
      <c r="F29" s="27">
        <f>SUM(F30:F33)</f>
        <v>3686200</v>
      </c>
    </row>
    <row r="30" spans="1:6" s="14" customFormat="1" ht="11.25" customHeight="1" x14ac:dyDescent="0.2">
      <c r="A30" s="15" t="s">
        <v>35</v>
      </c>
      <c r="B30" s="16" t="s">
        <v>36</v>
      </c>
      <c r="C30" s="17" t="s">
        <v>9</v>
      </c>
      <c r="D30" s="18">
        <v>4880000</v>
      </c>
      <c r="E30" s="19">
        <v>-4662000</v>
      </c>
      <c r="F30" s="29">
        <f>D30+E30</f>
        <v>218000</v>
      </c>
    </row>
    <row r="31" spans="1:6" s="14" customFormat="1" ht="11.25" customHeight="1" x14ac:dyDescent="0.2">
      <c r="A31" s="15">
        <v>422</v>
      </c>
      <c r="B31" s="16" t="s">
        <v>37</v>
      </c>
      <c r="C31" s="17" t="s">
        <v>9</v>
      </c>
      <c r="D31" s="18">
        <v>8093700</v>
      </c>
      <c r="E31" s="19">
        <v>-5071500</v>
      </c>
      <c r="F31" s="29">
        <f>D31+E31</f>
        <v>3022200</v>
      </c>
    </row>
    <row r="32" spans="1:6" s="14" customFormat="1" ht="11.25" customHeight="1" x14ac:dyDescent="0.2">
      <c r="A32" s="15">
        <v>423</v>
      </c>
      <c r="B32" s="16" t="s">
        <v>38</v>
      </c>
      <c r="C32" s="17" t="s">
        <v>9</v>
      </c>
      <c r="D32" s="18">
        <v>510000</v>
      </c>
      <c r="E32" s="19">
        <v>-290000</v>
      </c>
      <c r="F32" s="29">
        <f>D32+E32</f>
        <v>220000</v>
      </c>
    </row>
    <row r="33" spans="1:6" s="14" customFormat="1" ht="11.25" customHeight="1" x14ac:dyDescent="0.2">
      <c r="A33" s="15">
        <v>426</v>
      </c>
      <c r="B33" s="16" t="s">
        <v>39</v>
      </c>
      <c r="C33" s="17" t="s">
        <v>9</v>
      </c>
      <c r="D33" s="19">
        <v>100000</v>
      </c>
      <c r="E33" s="19">
        <v>126000</v>
      </c>
      <c r="F33" s="29">
        <f>D33+E33</f>
        <v>226000</v>
      </c>
    </row>
    <row r="34" spans="1:6" s="14" customFormat="1" ht="11.25" customHeight="1" x14ac:dyDescent="0.2">
      <c r="A34" s="25">
        <v>45</v>
      </c>
      <c r="B34" s="53" t="s">
        <v>40</v>
      </c>
      <c r="C34" s="26" t="s">
        <v>9</v>
      </c>
      <c r="D34" s="27">
        <f>SUM(D35:D36)</f>
        <v>32072000</v>
      </c>
      <c r="E34" s="54">
        <f>SUM(E35:E36)</f>
        <v>-30961000</v>
      </c>
      <c r="F34" s="27">
        <f>SUM(F35:F36)</f>
        <v>1111000</v>
      </c>
    </row>
    <row r="35" spans="1:6" s="14" customFormat="1" ht="11.25" customHeight="1" x14ac:dyDescent="0.2">
      <c r="A35" s="15">
        <v>451</v>
      </c>
      <c r="B35" s="16" t="s">
        <v>41</v>
      </c>
      <c r="C35" s="17" t="s">
        <v>9</v>
      </c>
      <c r="D35" s="18">
        <v>31867000</v>
      </c>
      <c r="E35" s="19">
        <v>-30761000</v>
      </c>
      <c r="F35" s="29">
        <f>D35+E35</f>
        <v>1106000</v>
      </c>
    </row>
    <row r="36" spans="1:6" s="14" customFormat="1" ht="11.25" customHeight="1" x14ac:dyDescent="0.2">
      <c r="A36" s="15">
        <v>452</v>
      </c>
      <c r="B36" s="16" t="s">
        <v>42</v>
      </c>
      <c r="C36" s="17" t="s">
        <v>9</v>
      </c>
      <c r="D36" s="18">
        <v>205000</v>
      </c>
      <c r="E36" s="19">
        <v>-200000</v>
      </c>
      <c r="F36" s="29">
        <f>D36+E36</f>
        <v>5000</v>
      </c>
    </row>
    <row r="37" spans="1:6" s="14" customFormat="1" ht="15" customHeight="1" x14ac:dyDescent="0.2">
      <c r="A37" s="48" t="s">
        <v>8</v>
      </c>
      <c r="B37" s="49" t="s">
        <v>16</v>
      </c>
      <c r="C37" s="50" t="s">
        <v>10</v>
      </c>
      <c r="D37" s="51">
        <f>D38+D42+D48+D50+D52+D56+D58</f>
        <v>120203680</v>
      </c>
      <c r="E37" s="52">
        <f>E38+E42+E48+E50+E52+E56+E58</f>
        <v>18962750</v>
      </c>
      <c r="F37" s="51">
        <f>F38+F42+F48+F50+F52+F56+F58</f>
        <v>139166430</v>
      </c>
    </row>
    <row r="38" spans="1:6" s="14" customFormat="1" ht="11.25" customHeight="1" x14ac:dyDescent="0.2">
      <c r="A38" s="25" t="s">
        <v>9</v>
      </c>
      <c r="B38" s="53" t="s">
        <v>17</v>
      </c>
      <c r="C38" s="26" t="s">
        <v>10</v>
      </c>
      <c r="D38" s="27">
        <f>SUM(D39:D41)</f>
        <v>55682510</v>
      </c>
      <c r="E38" s="54">
        <f>SUM(E39:E41)</f>
        <v>2030800</v>
      </c>
      <c r="F38" s="27">
        <f>SUM(F39:F41)</f>
        <v>57713310</v>
      </c>
    </row>
    <row r="39" spans="1:6" s="14" customFormat="1" ht="11.25" customHeight="1" x14ac:dyDescent="0.2">
      <c r="A39" s="15" t="s">
        <v>18</v>
      </c>
      <c r="B39" s="16" t="s">
        <v>19</v>
      </c>
      <c r="C39" s="17" t="s">
        <v>10</v>
      </c>
      <c r="D39" s="18">
        <v>46347690</v>
      </c>
      <c r="E39" s="19">
        <v>0</v>
      </c>
      <c r="F39" s="29">
        <f>D39+E39</f>
        <v>46347690</v>
      </c>
    </row>
    <row r="40" spans="1:6" s="14" customFormat="1" ht="11.25" customHeight="1" x14ac:dyDescent="0.2">
      <c r="A40" s="55" t="s">
        <v>20</v>
      </c>
      <c r="B40" s="56" t="s">
        <v>21</v>
      </c>
      <c r="C40" s="57" t="s">
        <v>10</v>
      </c>
      <c r="D40" s="18">
        <v>1343150</v>
      </c>
      <c r="E40" s="19">
        <v>2030800</v>
      </c>
      <c r="F40" s="29">
        <f>D40+E40</f>
        <v>3373950</v>
      </c>
    </row>
    <row r="41" spans="1:6" s="14" customFormat="1" ht="11.25" customHeight="1" x14ac:dyDescent="0.2">
      <c r="A41" s="15" t="s">
        <v>22</v>
      </c>
      <c r="B41" s="16" t="s">
        <v>23</v>
      </c>
      <c r="C41" s="17" t="s">
        <v>10</v>
      </c>
      <c r="D41" s="18">
        <v>7991670</v>
      </c>
      <c r="E41" s="19">
        <v>0</v>
      </c>
      <c r="F41" s="29">
        <f>D41+E41</f>
        <v>7991670</v>
      </c>
    </row>
    <row r="42" spans="1:6" s="14" customFormat="1" ht="11.25" customHeight="1" x14ac:dyDescent="0.2">
      <c r="A42" s="25">
        <v>32</v>
      </c>
      <c r="B42" s="53" t="s">
        <v>24</v>
      </c>
      <c r="C42" s="26" t="s">
        <v>10</v>
      </c>
      <c r="D42" s="27">
        <f>SUM(D43:D47)</f>
        <v>50701630</v>
      </c>
      <c r="E42" s="54">
        <v>0</v>
      </c>
      <c r="F42" s="27">
        <f>SUM(F43:F47)</f>
        <v>50701630</v>
      </c>
    </row>
    <row r="43" spans="1:6" s="14" customFormat="1" ht="11.25" customHeight="1" x14ac:dyDescent="0.2">
      <c r="A43" s="15">
        <v>321</v>
      </c>
      <c r="B43" s="16" t="s">
        <v>25</v>
      </c>
      <c r="C43" s="17" t="s">
        <v>10</v>
      </c>
      <c r="D43" s="18">
        <v>3061450</v>
      </c>
      <c r="E43" s="19">
        <v>0</v>
      </c>
      <c r="F43" s="29">
        <f>D43+E43</f>
        <v>3061450</v>
      </c>
    </row>
    <row r="44" spans="1:6" s="14" customFormat="1" ht="11.25" customHeight="1" x14ac:dyDescent="0.2">
      <c r="A44" s="15">
        <v>322</v>
      </c>
      <c r="B44" s="16" t="s">
        <v>26</v>
      </c>
      <c r="C44" s="17" t="s">
        <v>10</v>
      </c>
      <c r="D44" s="18">
        <v>12155860</v>
      </c>
      <c r="E44" s="19">
        <v>0</v>
      </c>
      <c r="F44" s="29">
        <f>D44+E44</f>
        <v>12155860</v>
      </c>
    </row>
    <row r="45" spans="1:6" s="14" customFormat="1" ht="11.25" customHeight="1" x14ac:dyDescent="0.2">
      <c r="A45" s="15">
        <v>323</v>
      </c>
      <c r="B45" s="16" t="s">
        <v>27</v>
      </c>
      <c r="C45" s="17" t="s">
        <v>10</v>
      </c>
      <c r="D45" s="18">
        <v>24982190</v>
      </c>
      <c r="E45" s="19">
        <v>0</v>
      </c>
      <c r="F45" s="29">
        <f>D45+E45</f>
        <v>24982190</v>
      </c>
    </row>
    <row r="46" spans="1:6" ht="11.25" customHeight="1" x14ac:dyDescent="0.25">
      <c r="A46" s="15">
        <v>324</v>
      </c>
      <c r="B46" s="16" t="s">
        <v>28</v>
      </c>
      <c r="C46" s="17" t="s">
        <v>10</v>
      </c>
      <c r="D46" s="18">
        <v>48000</v>
      </c>
      <c r="E46" s="19">
        <v>0</v>
      </c>
      <c r="F46" s="29">
        <f>D46+E46</f>
        <v>48000</v>
      </c>
    </row>
    <row r="47" spans="1:6" s="14" customFormat="1" ht="11.25" customHeight="1" x14ac:dyDescent="0.2">
      <c r="A47" s="15">
        <v>329</v>
      </c>
      <c r="B47" s="16" t="s">
        <v>29</v>
      </c>
      <c r="C47" s="17" t="s">
        <v>10</v>
      </c>
      <c r="D47" s="18">
        <v>10454130</v>
      </c>
      <c r="E47" s="19">
        <v>0</v>
      </c>
      <c r="F47" s="29">
        <f>D47+E47</f>
        <v>10454130</v>
      </c>
    </row>
    <row r="48" spans="1:6" s="14" customFormat="1" ht="11.25" customHeight="1" x14ac:dyDescent="0.2">
      <c r="A48" s="25">
        <v>34</v>
      </c>
      <c r="B48" s="53" t="s">
        <v>30</v>
      </c>
      <c r="C48" s="26" t="s">
        <v>10</v>
      </c>
      <c r="D48" s="27">
        <f>SUM(D49)</f>
        <v>536000</v>
      </c>
      <c r="E48" s="54">
        <f>SUM(E49)</f>
        <v>2600000</v>
      </c>
      <c r="F48" s="27">
        <f>SUM(F49)</f>
        <v>3136000</v>
      </c>
    </row>
    <row r="49" spans="1:6" s="14" customFormat="1" ht="11.25" customHeight="1" x14ac:dyDescent="0.2">
      <c r="A49" s="15">
        <v>343</v>
      </c>
      <c r="B49" s="16" t="s">
        <v>31</v>
      </c>
      <c r="C49" s="17" t="s">
        <v>10</v>
      </c>
      <c r="D49" s="18">
        <v>536000</v>
      </c>
      <c r="E49" s="19">
        <v>2600000</v>
      </c>
      <c r="F49" s="29">
        <f>D49+E49</f>
        <v>3136000</v>
      </c>
    </row>
    <row r="50" spans="1:6" ht="11.25" customHeight="1" x14ac:dyDescent="0.25">
      <c r="A50" s="25" t="s">
        <v>43</v>
      </c>
      <c r="B50" s="53" t="s">
        <v>44</v>
      </c>
      <c r="C50" s="26" t="s">
        <v>10</v>
      </c>
      <c r="D50" s="27"/>
      <c r="E50" s="54">
        <f>SUM(E51)</f>
        <v>458400</v>
      </c>
      <c r="F50" s="27">
        <f>SUM(F51)</f>
        <v>458400</v>
      </c>
    </row>
    <row r="51" spans="1:6" ht="11.25" customHeight="1" x14ac:dyDescent="0.25">
      <c r="A51" s="15" t="s">
        <v>45</v>
      </c>
      <c r="B51" s="16" t="s">
        <v>46</v>
      </c>
      <c r="C51" s="17" t="s">
        <v>10</v>
      </c>
      <c r="D51" s="18"/>
      <c r="E51" s="19">
        <v>458400</v>
      </c>
      <c r="F51" s="29">
        <f>D51+E51</f>
        <v>458400</v>
      </c>
    </row>
    <row r="52" spans="1:6" ht="11.25" customHeight="1" x14ac:dyDescent="0.25">
      <c r="A52" s="25">
        <v>36</v>
      </c>
      <c r="B52" s="53" t="s">
        <v>47</v>
      </c>
      <c r="C52" s="26" t="s">
        <v>10</v>
      </c>
      <c r="D52" s="27">
        <f>SUM(D53:D55)</f>
        <v>7751180</v>
      </c>
      <c r="E52" s="54">
        <f>SUM(E53:E55)</f>
        <v>12981420</v>
      </c>
      <c r="F52" s="27">
        <f>SUM(F53:F55)</f>
        <v>20732600</v>
      </c>
    </row>
    <row r="53" spans="1:6" ht="11.25" customHeight="1" x14ac:dyDescent="0.25">
      <c r="A53" s="15">
        <v>363</v>
      </c>
      <c r="B53" s="16" t="s">
        <v>48</v>
      </c>
      <c r="C53" s="17" t="s">
        <v>10</v>
      </c>
      <c r="D53" s="18">
        <v>5566600</v>
      </c>
      <c r="E53" s="19">
        <v>7961420</v>
      </c>
      <c r="F53" s="29">
        <f>D53+E53</f>
        <v>13528020</v>
      </c>
    </row>
    <row r="54" spans="1:6" ht="11.25" customHeight="1" x14ac:dyDescent="0.25">
      <c r="A54" s="15">
        <v>366</v>
      </c>
      <c r="B54" s="16" t="s">
        <v>49</v>
      </c>
      <c r="C54" s="17" t="s">
        <v>10</v>
      </c>
      <c r="D54" s="18"/>
      <c r="E54" s="19">
        <v>20000</v>
      </c>
      <c r="F54" s="29">
        <f>D54+E54</f>
        <v>20000</v>
      </c>
    </row>
    <row r="55" spans="1:6" ht="11.25" customHeight="1" x14ac:dyDescent="0.25">
      <c r="A55" s="15">
        <v>369</v>
      </c>
      <c r="B55" s="16" t="s">
        <v>50</v>
      </c>
      <c r="C55" s="17" t="s">
        <v>10</v>
      </c>
      <c r="D55" s="18">
        <v>2184580</v>
      </c>
      <c r="E55" s="19">
        <v>5000000</v>
      </c>
      <c r="F55" s="29">
        <f>D55+E55</f>
        <v>7184580</v>
      </c>
    </row>
    <row r="56" spans="1:6" ht="11.25" customHeight="1" x14ac:dyDescent="0.25">
      <c r="A56" s="25">
        <v>37</v>
      </c>
      <c r="B56" s="53" t="s">
        <v>51</v>
      </c>
      <c r="C56" s="26" t="s">
        <v>10</v>
      </c>
      <c r="D56" s="27">
        <f>SUM(D57)</f>
        <v>398000</v>
      </c>
      <c r="E56" s="54">
        <v>0</v>
      </c>
      <c r="F56" s="27">
        <f>SUM(F57)</f>
        <v>398000</v>
      </c>
    </row>
    <row r="57" spans="1:6" ht="11.25" customHeight="1" x14ac:dyDescent="0.25">
      <c r="A57" s="15">
        <v>372</v>
      </c>
      <c r="B57" s="16" t="s">
        <v>52</v>
      </c>
      <c r="C57" s="17" t="s">
        <v>10</v>
      </c>
      <c r="D57" s="18">
        <v>398000</v>
      </c>
      <c r="E57" s="19">
        <v>0</v>
      </c>
      <c r="F57" s="29">
        <f>D57+E57</f>
        <v>398000</v>
      </c>
    </row>
    <row r="58" spans="1:6" s="14" customFormat="1" ht="11.25" customHeight="1" x14ac:dyDescent="0.2">
      <c r="A58" s="25">
        <v>38</v>
      </c>
      <c r="B58" s="53" t="s">
        <v>53</v>
      </c>
      <c r="C58" s="26" t="s">
        <v>10</v>
      </c>
      <c r="D58" s="27">
        <f>SUM(D59:D62)</f>
        <v>5134360</v>
      </c>
      <c r="E58" s="54">
        <f>SUM(E59:E62)</f>
        <v>892130</v>
      </c>
      <c r="F58" s="27">
        <f>SUM(F59:F62)</f>
        <v>6026490</v>
      </c>
    </row>
    <row r="59" spans="1:6" s="14" customFormat="1" ht="11.25" customHeight="1" x14ac:dyDescent="0.2">
      <c r="A59" s="15">
        <v>381</v>
      </c>
      <c r="B59" s="16" t="s">
        <v>54</v>
      </c>
      <c r="C59" s="17" t="s">
        <v>10</v>
      </c>
      <c r="D59" s="18">
        <v>1000000</v>
      </c>
      <c r="E59" s="19">
        <v>0</v>
      </c>
      <c r="F59" s="29">
        <f>D59+E59</f>
        <v>1000000</v>
      </c>
    </row>
    <row r="60" spans="1:6" s="14" customFormat="1" ht="11.25" customHeight="1" x14ac:dyDescent="0.2">
      <c r="A60" s="15">
        <v>382</v>
      </c>
      <c r="B60" s="16" t="s">
        <v>55</v>
      </c>
      <c r="C60" s="17" t="s">
        <v>10</v>
      </c>
      <c r="D60" s="18">
        <v>2575000</v>
      </c>
      <c r="E60" s="19">
        <v>550000</v>
      </c>
      <c r="F60" s="29">
        <f>D60+E60</f>
        <v>3125000</v>
      </c>
    </row>
    <row r="61" spans="1:6" s="14" customFormat="1" ht="11.25" customHeight="1" x14ac:dyDescent="0.2">
      <c r="A61" s="15">
        <v>383</v>
      </c>
      <c r="B61" s="16" t="s">
        <v>56</v>
      </c>
      <c r="C61" s="17" t="s">
        <v>10</v>
      </c>
      <c r="D61" s="18">
        <v>1559360</v>
      </c>
      <c r="E61" s="19"/>
      <c r="F61" s="29">
        <f>D61+E61</f>
        <v>1559360</v>
      </c>
    </row>
    <row r="62" spans="1:6" ht="11.25" customHeight="1" x14ac:dyDescent="0.25">
      <c r="A62" s="63" t="s">
        <v>57</v>
      </c>
      <c r="B62" s="64" t="s">
        <v>58</v>
      </c>
      <c r="C62" s="65" t="s">
        <v>10</v>
      </c>
      <c r="D62" s="66"/>
      <c r="E62" s="66">
        <v>342130</v>
      </c>
      <c r="F62" s="29">
        <f>D62+E62</f>
        <v>342130</v>
      </c>
    </row>
    <row r="63" spans="1:6" s="14" customFormat="1" ht="15" customHeight="1" x14ac:dyDescent="0.2">
      <c r="A63" s="58" t="s">
        <v>32</v>
      </c>
      <c r="B63" s="59" t="s">
        <v>2</v>
      </c>
      <c r="C63" s="60" t="s">
        <v>10</v>
      </c>
      <c r="D63" s="61">
        <f>D64+D67+D72</f>
        <v>122469920</v>
      </c>
      <c r="E63" s="62">
        <f>E64+E67+E72</f>
        <v>-93830170</v>
      </c>
      <c r="F63" s="61">
        <f>F64+F67+F72</f>
        <v>28639750</v>
      </c>
    </row>
    <row r="64" spans="1:6" s="14" customFormat="1" ht="11.25" customHeight="1" x14ac:dyDescent="0.2">
      <c r="A64" s="25" t="s">
        <v>59</v>
      </c>
      <c r="B64" s="53" t="s">
        <v>60</v>
      </c>
      <c r="C64" s="26" t="s">
        <v>10</v>
      </c>
      <c r="D64" s="27">
        <f>SUM(D65:D66)</f>
        <v>7705000</v>
      </c>
      <c r="E64" s="54">
        <f>SUM(E65:E66)</f>
        <v>7322000</v>
      </c>
      <c r="F64" s="27">
        <f>SUM(F65:F66)</f>
        <v>15027000</v>
      </c>
    </row>
    <row r="65" spans="1:6" s="14" customFormat="1" ht="11.25" customHeight="1" x14ac:dyDescent="0.2">
      <c r="A65" s="15" t="s">
        <v>61</v>
      </c>
      <c r="B65" s="16" t="s">
        <v>62</v>
      </c>
      <c r="C65" s="17" t="s">
        <v>10</v>
      </c>
      <c r="D65" s="18">
        <v>5000000</v>
      </c>
      <c r="E65" s="19">
        <v>9000000</v>
      </c>
      <c r="F65" s="18">
        <f>D65+E65</f>
        <v>14000000</v>
      </c>
    </row>
    <row r="66" spans="1:6" s="14" customFormat="1" ht="11.25" customHeight="1" x14ac:dyDescent="0.2">
      <c r="A66" s="55" t="s">
        <v>63</v>
      </c>
      <c r="B66" s="56" t="s">
        <v>64</v>
      </c>
      <c r="C66" s="57" t="s">
        <v>10</v>
      </c>
      <c r="D66" s="18">
        <v>2705000</v>
      </c>
      <c r="E66" s="19">
        <v>-1678000</v>
      </c>
      <c r="F66" s="18">
        <f>D66+E66</f>
        <v>1027000</v>
      </c>
    </row>
    <row r="67" spans="1:6" s="14" customFormat="1" ht="11.25" customHeight="1" x14ac:dyDescent="0.2">
      <c r="A67" s="25" t="s">
        <v>33</v>
      </c>
      <c r="B67" s="53" t="s">
        <v>34</v>
      </c>
      <c r="C67" s="26" t="s">
        <v>10</v>
      </c>
      <c r="D67" s="27">
        <f>SUM(D68:D71)</f>
        <v>63040800</v>
      </c>
      <c r="E67" s="54">
        <f>SUM(E68:E71)</f>
        <v>-56267280</v>
      </c>
      <c r="F67" s="27">
        <f>SUM(F68:F71)</f>
        <v>6773520</v>
      </c>
    </row>
    <row r="68" spans="1:6" s="14" customFormat="1" ht="11.25" customHeight="1" x14ac:dyDescent="0.2">
      <c r="A68" s="15" t="s">
        <v>35</v>
      </c>
      <c r="B68" s="16" t="s">
        <v>36</v>
      </c>
      <c r="C68" s="17" t="s">
        <v>10</v>
      </c>
      <c r="D68" s="18">
        <v>12180000</v>
      </c>
      <c r="E68" s="19">
        <v>-10702000</v>
      </c>
      <c r="F68" s="18">
        <f>D68+E68</f>
        <v>1478000</v>
      </c>
    </row>
    <row r="69" spans="1:6" s="14" customFormat="1" ht="11.25" customHeight="1" x14ac:dyDescent="0.2">
      <c r="A69" s="15">
        <v>422</v>
      </c>
      <c r="B69" s="16" t="s">
        <v>37</v>
      </c>
      <c r="C69" s="17" t="s">
        <v>10</v>
      </c>
      <c r="D69" s="18">
        <v>31325800</v>
      </c>
      <c r="E69" s="19">
        <v>-29250000</v>
      </c>
      <c r="F69" s="18">
        <f>D69+E69</f>
        <v>2075800</v>
      </c>
    </row>
    <row r="70" spans="1:6" s="14" customFormat="1" ht="11.25" customHeight="1" x14ac:dyDescent="0.2">
      <c r="A70" s="15">
        <v>423</v>
      </c>
      <c r="B70" s="16" t="s">
        <v>38</v>
      </c>
      <c r="C70" s="17" t="s">
        <v>10</v>
      </c>
      <c r="D70" s="18">
        <v>15060000</v>
      </c>
      <c r="E70" s="19">
        <v>-12259280</v>
      </c>
      <c r="F70" s="18">
        <f>D70+E70</f>
        <v>2800720</v>
      </c>
    </row>
    <row r="71" spans="1:6" s="14" customFormat="1" ht="11.25" customHeight="1" x14ac:dyDescent="0.2">
      <c r="A71" s="15">
        <v>426</v>
      </c>
      <c r="B71" s="16" t="s">
        <v>39</v>
      </c>
      <c r="C71" s="17" t="s">
        <v>10</v>
      </c>
      <c r="D71" s="18">
        <v>4475000</v>
      </c>
      <c r="E71" s="19">
        <v>-4056000</v>
      </c>
      <c r="F71" s="18">
        <f>D71+E71</f>
        <v>419000</v>
      </c>
    </row>
    <row r="72" spans="1:6" s="14" customFormat="1" ht="11.25" customHeight="1" x14ac:dyDescent="0.2">
      <c r="A72" s="25">
        <v>45</v>
      </c>
      <c r="B72" s="53" t="s">
        <v>40</v>
      </c>
      <c r="C72" s="26" t="s">
        <v>10</v>
      </c>
      <c r="D72" s="27">
        <f>SUM(D73:D74)</f>
        <v>51724120</v>
      </c>
      <c r="E72" s="54">
        <f>SUM(E73:E74)</f>
        <v>-44884890</v>
      </c>
      <c r="F72" s="27">
        <f>SUM(F73:F74)</f>
        <v>6839230</v>
      </c>
    </row>
    <row r="73" spans="1:6" s="14" customFormat="1" ht="11.25" customHeight="1" x14ac:dyDescent="0.2">
      <c r="A73" s="15">
        <v>451</v>
      </c>
      <c r="B73" s="16" t="s">
        <v>41</v>
      </c>
      <c r="C73" s="17" t="s">
        <v>10</v>
      </c>
      <c r="D73" s="18">
        <v>48401120</v>
      </c>
      <c r="E73" s="19">
        <v>-41941890</v>
      </c>
      <c r="F73" s="18">
        <f>D73+E73</f>
        <v>6459230</v>
      </c>
    </row>
    <row r="74" spans="1:6" s="14" customFormat="1" ht="11.25" customHeight="1" x14ac:dyDescent="0.2">
      <c r="A74" s="20">
        <v>452</v>
      </c>
      <c r="B74" s="21" t="s">
        <v>42</v>
      </c>
      <c r="C74" s="22" t="s">
        <v>10</v>
      </c>
      <c r="D74" s="23">
        <v>3323000</v>
      </c>
      <c r="E74" s="24">
        <v>-2943000</v>
      </c>
      <c r="F74" s="23">
        <f>D74+E74</f>
        <v>380000</v>
      </c>
    </row>
    <row r="75" spans="1:6" s="14" customFormat="1" ht="15" customHeight="1" x14ac:dyDescent="0.2">
      <c r="A75" s="67"/>
      <c r="B75" s="68" t="s">
        <v>15</v>
      </c>
      <c r="C75" s="30"/>
      <c r="D75" s="31">
        <f>D15+D28+D37+D63</f>
        <v>430049100</v>
      </c>
      <c r="E75" s="45">
        <f t="shared" ref="E75:F75" si="0">E15+E28+E37+E63</f>
        <v>-113397820</v>
      </c>
      <c r="F75" s="31">
        <f t="shared" si="0"/>
        <v>316651280</v>
      </c>
    </row>
    <row r="76" spans="1:6" s="73" customFormat="1" ht="15" customHeight="1" x14ac:dyDescent="0.25">
      <c r="A76" s="69"/>
      <c r="B76" s="70"/>
      <c r="C76" s="71"/>
      <c r="D76" s="72"/>
      <c r="E76" s="72"/>
      <c r="F76" s="72"/>
    </row>
    <row r="77" spans="1:6" x14ac:dyDescent="0.25">
      <c r="A77" s="74" t="s">
        <v>67</v>
      </c>
      <c r="B77" s="2"/>
      <c r="C77" s="3"/>
      <c r="D77" s="2"/>
      <c r="E77" s="2"/>
      <c r="F77" s="2"/>
    </row>
    <row r="78" spans="1:6" ht="12" customHeight="1" x14ac:dyDescent="0.25">
      <c r="A78" s="6" t="s">
        <v>68</v>
      </c>
      <c r="B78" s="2"/>
      <c r="C78" s="3"/>
      <c r="D78" s="2"/>
      <c r="E78" s="2"/>
      <c r="F78" s="2"/>
    </row>
    <row r="79" spans="1:6" s="75" customFormat="1" ht="11.25" customHeight="1" x14ac:dyDescent="0.25">
      <c r="B79" s="5"/>
      <c r="C79" s="76"/>
      <c r="D79" s="5"/>
      <c r="E79" s="5"/>
      <c r="F79" s="5"/>
    </row>
    <row r="80" spans="1:6" s="75" customFormat="1" ht="11.25" customHeight="1" x14ac:dyDescent="0.25">
      <c r="B80" s="5"/>
      <c r="C80" s="76"/>
      <c r="D80" s="5"/>
      <c r="E80" s="77"/>
      <c r="F80" s="5"/>
    </row>
    <row r="81" spans="2:6" s="75" customFormat="1" ht="9" customHeight="1" x14ac:dyDescent="0.25">
      <c r="B81" s="5"/>
      <c r="C81" s="76"/>
      <c r="D81" s="78"/>
      <c r="E81" s="78"/>
      <c r="F81" s="78"/>
    </row>
    <row r="82" spans="2:6" ht="9" customHeight="1" x14ac:dyDescent="0.25">
      <c r="D82" s="78"/>
      <c r="E82" s="78"/>
      <c r="F82" s="78"/>
    </row>
    <row r="83" spans="2:6" ht="9" customHeight="1" x14ac:dyDescent="0.25">
      <c r="D83" s="78"/>
      <c r="E83" s="78"/>
      <c r="F83" s="78"/>
    </row>
  </sheetData>
  <mergeCells count="2">
    <mergeCell ref="A4:F4"/>
    <mergeCell ref="A5:F5"/>
  </mergeCells>
  <printOptions horizontalCentered="1"/>
  <pageMargins left="0.31496062992125984" right="0.31496062992125984" top="0.23622047244094491" bottom="0.23622047244094491" header="0.15748031496062992" footer="0.11811023622047245"/>
  <pageSetup paperSize="9" scale="83" orientation="portrait" r:id="rId1"/>
  <headerFooter>
    <oddFooter>&amp;C&amp;"Times New Roman,Uobičajeno"&amp;8Stranica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ID Financijskog plana 2019.</vt:lpstr>
      <vt:lpstr>'ID Financijskog plana 2019.'!Podrucje_ispisa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cp:lastPrinted>2019-12-12T07:10:58Z</cp:lastPrinted>
  <dcterms:created xsi:type="dcterms:W3CDTF">2019-12-12T06:55:19Z</dcterms:created>
  <dcterms:modified xsi:type="dcterms:W3CDTF">2019-12-31T07:20:38Z</dcterms:modified>
</cp:coreProperties>
</file>