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ibarkovic\Desktop\Nova mapa (2)\"/>
    </mc:Choice>
  </mc:AlternateContent>
  <xr:revisionPtr revIDLastSave="0" documentId="13_ncr:1_{9F1DCD0D-AF62-469A-A91C-ED2F65D5B4DE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2.ID Financijskog plana '20" sheetId="3" r:id="rId1"/>
  </sheets>
  <externalReferences>
    <externalReference r:id="rId2"/>
    <externalReference r:id="rId3"/>
  </externalReferences>
  <definedNames>
    <definedName name="_FiltarBaze" localSheetId="0" hidden="1">'2.ID Financijskog plana ''20'!#REF!</definedName>
    <definedName name="đpđpđšpđšp" localSheetId="0">#REF!</definedName>
    <definedName name="đpđpđšpđšp">#REF!</definedName>
    <definedName name="_xlnm.Print_Area" localSheetId="0">'2.ID Financijskog plana ''20'!$A$1:$F$138</definedName>
    <definedName name="SvePozicije" localSheetId="0">'[1]Sveukupno (2)'!$A:$A</definedName>
    <definedName name="SvePozicije">#REF!</definedName>
    <definedName name="t" localSheetId="0">'[2]Plan inv.''12.cto - ID 08.11.''12'!#REF!</definedName>
    <definedName name="t">'[2]Plan inv.''12.cto - ID 08.11.''12'!#REF!</definedName>
    <definedName name="Ulaganja" localSheetId="0">'[2]Plan inv.''12.cto - ID 08.11.''12'!#REF!</definedName>
    <definedName name="Ulaganja">'[2]Plan inv.''12.cto - ID 08.11.''12'!#REF!</definedName>
    <definedName name="Ulaganja_na_tuđoj_imovini" localSheetId="0">'[2]Plan inv.''12.cto - ID 08.11.''12'!#REF!</definedName>
    <definedName name="Ulaganja_na_tuđoj_imovini">'[2]Plan inv.''12.cto - ID 08.11.''12'!#REF!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3" l="1"/>
  <c r="F134" i="3"/>
  <c r="F133" i="3"/>
  <c r="F132" i="3"/>
  <c r="F124" i="3"/>
  <c r="F123" i="3" s="1"/>
  <c r="F122" i="3" s="1"/>
  <c r="F53" i="3" s="1"/>
  <c r="E123" i="3"/>
  <c r="E122" i="3" s="1"/>
  <c r="E53" i="3" s="1"/>
  <c r="D123" i="3"/>
  <c r="D122" i="3" s="1"/>
  <c r="D53" i="3" s="1"/>
  <c r="F121" i="3"/>
  <c r="F120" i="3" s="1"/>
  <c r="F119" i="3" s="1"/>
  <c r="F52" i="3" s="1"/>
  <c r="E120" i="3"/>
  <c r="E119" i="3" s="1"/>
  <c r="E52" i="3" s="1"/>
  <c r="D120" i="3"/>
  <c r="D119" i="3" s="1"/>
  <c r="D52" i="3" s="1"/>
  <c r="F118" i="3"/>
  <c r="F117" i="3"/>
  <c r="E116" i="3"/>
  <c r="E107" i="3" s="1"/>
  <c r="D116" i="3"/>
  <c r="F115" i="3"/>
  <c r="F114" i="3"/>
  <c r="F113" i="3"/>
  <c r="F112" i="3"/>
  <c r="F111" i="3" s="1"/>
  <c r="E111" i="3"/>
  <c r="D111" i="3"/>
  <c r="F110" i="3"/>
  <c r="F109" i="3"/>
  <c r="E108" i="3"/>
  <c r="D108" i="3"/>
  <c r="D107" i="3"/>
  <c r="F106" i="3"/>
  <c r="F105" i="3"/>
  <c r="F104" i="3"/>
  <c r="F103" i="3"/>
  <c r="F102" i="3" s="1"/>
  <c r="E102" i="3"/>
  <c r="D102" i="3"/>
  <c r="F101" i="3"/>
  <c r="F100" i="3" s="1"/>
  <c r="E100" i="3"/>
  <c r="D100" i="3"/>
  <c r="F99" i="3"/>
  <c r="F98" i="3"/>
  <c r="F97" i="3"/>
  <c r="F96" i="3" s="1"/>
  <c r="E96" i="3"/>
  <c r="D96" i="3"/>
  <c r="F95" i="3"/>
  <c r="F94" i="3" s="1"/>
  <c r="E94" i="3"/>
  <c r="D94" i="3"/>
  <c r="F93" i="3"/>
  <c r="F92" i="3" s="1"/>
  <c r="E92" i="3"/>
  <c r="D92" i="3"/>
  <c r="F91" i="3"/>
  <c r="F90" i="3"/>
  <c r="F89" i="3"/>
  <c r="F88" i="3"/>
  <c r="F87" i="3"/>
  <c r="E86" i="3"/>
  <c r="D86" i="3"/>
  <c r="F85" i="3"/>
  <c r="F82" i="3" s="1"/>
  <c r="F84" i="3"/>
  <c r="F83" i="3"/>
  <c r="E82" i="3"/>
  <c r="E81" i="3" s="1"/>
  <c r="D82" i="3"/>
  <c r="F80" i="3"/>
  <c r="F79" i="3"/>
  <c r="F78" i="3"/>
  <c r="E78" i="3"/>
  <c r="D78" i="3"/>
  <c r="F77" i="3"/>
  <c r="F76" i="3"/>
  <c r="F75" i="3"/>
  <c r="F74" i="3"/>
  <c r="E73" i="3"/>
  <c r="E72" i="3" s="1"/>
  <c r="D73" i="3"/>
  <c r="D72" i="3" s="1"/>
  <c r="F71" i="3"/>
  <c r="F70" i="3" s="1"/>
  <c r="D70" i="3"/>
  <c r="F69" i="3"/>
  <c r="F68" i="3"/>
  <c r="F67" i="3"/>
  <c r="F66" i="3"/>
  <c r="F65" i="3"/>
  <c r="F64" i="3" s="1"/>
  <c r="E64" i="3"/>
  <c r="D64" i="3"/>
  <c r="F63" i="3"/>
  <c r="F62" i="3"/>
  <c r="F60" i="3" s="1"/>
  <c r="F59" i="3" s="1"/>
  <c r="F61" i="3"/>
  <c r="E60" i="3"/>
  <c r="E59" i="3" s="1"/>
  <c r="D60" i="3"/>
  <c r="D59" i="3" s="1"/>
  <c r="F43" i="3"/>
  <c r="F42" i="3"/>
  <c r="F41" i="3" s="1"/>
  <c r="E41" i="3"/>
  <c r="D41" i="3"/>
  <c r="F40" i="3"/>
  <c r="F39" i="3"/>
  <c r="F38" i="3" s="1"/>
  <c r="F37" i="3" s="1"/>
  <c r="E39" i="3"/>
  <c r="E38" i="3" s="1"/>
  <c r="E37" i="3" s="1"/>
  <c r="D39" i="3"/>
  <c r="D38" i="3" s="1"/>
  <c r="D37" i="3" s="1"/>
  <c r="F36" i="3"/>
  <c r="F35" i="3"/>
  <c r="E35" i="3"/>
  <c r="D35" i="3"/>
  <c r="F34" i="3"/>
  <c r="F33" i="3" s="1"/>
  <c r="E33" i="3"/>
  <c r="E32" i="3" s="1"/>
  <c r="E31" i="3" s="1"/>
  <c r="D33" i="3"/>
  <c r="D32" i="3" s="1"/>
  <c r="D31" i="3" s="1"/>
  <c r="D44" i="3" s="1"/>
  <c r="E23" i="3"/>
  <c r="F16" i="3"/>
  <c r="E16" i="3"/>
  <c r="D16" i="3"/>
  <c r="E15" i="3"/>
  <c r="E14" i="3"/>
  <c r="F13" i="3"/>
  <c r="F17" i="3" s="1"/>
  <c r="F24" i="3" s="1"/>
  <c r="E24" i="3" s="1"/>
  <c r="D13" i="3"/>
  <c r="D17" i="3" s="1"/>
  <c r="D24" i="3" s="1"/>
  <c r="E12" i="3"/>
  <c r="E13" i="3" s="1"/>
  <c r="F73" i="3" l="1"/>
  <c r="F72" i="3" s="1"/>
  <c r="F32" i="3"/>
  <c r="F31" i="3" s="1"/>
  <c r="D81" i="3"/>
  <c r="D51" i="3" s="1"/>
  <c r="F86" i="3"/>
  <c r="F81" i="3" s="1"/>
  <c r="F51" i="3" s="1"/>
  <c r="F116" i="3"/>
  <c r="F108" i="3"/>
  <c r="F50" i="3"/>
  <c r="E51" i="3"/>
  <c r="E50" i="3"/>
  <c r="E125" i="3"/>
  <c r="F25" i="3"/>
  <c r="E25" i="3"/>
  <c r="E17" i="3"/>
  <c r="F44" i="3"/>
  <c r="E44" i="3"/>
  <c r="D50" i="3"/>
  <c r="F107" i="3"/>
  <c r="D25" i="3"/>
  <c r="D125" i="3" l="1"/>
  <c r="D54" i="3"/>
  <c r="E54" i="3"/>
  <c r="F125" i="3"/>
  <c r="F54" i="3"/>
</calcChain>
</file>

<file path=xl/sharedStrings.xml><?xml version="1.0" encoding="utf-8"?>
<sst xmlns="http://schemas.openxmlformats.org/spreadsheetml/2006/main" count="256" uniqueCount="110">
  <si>
    <t>OPĆI DIO</t>
  </si>
  <si>
    <t>A.  RAČUN PRIHODA I RASHODA</t>
  </si>
  <si>
    <t>RAČUN PRIHODA I RASHODA</t>
  </si>
  <si>
    <t>PLAN            2020.</t>
  </si>
  <si>
    <t>POVEĆANJE / SMANJENJE</t>
  </si>
  <si>
    <t>NOVI PLAN 2020.</t>
  </si>
  <si>
    <t>PRIHODI POSLOVANJA</t>
  </si>
  <si>
    <t>UKUPNI PRIHODI</t>
  </si>
  <si>
    <t>RASHODI  POSLOVANJA</t>
  </si>
  <si>
    <t>RASHODI ZA NABAVU NEFINANCIJSKE IMOVINE</t>
  </si>
  <si>
    <t>UKUPNI RASHODI</t>
  </si>
  <si>
    <t>RAZLIKA - VIŠAK / MANJAK</t>
  </si>
  <si>
    <t>B.  RAČUN FINANCIRANJA</t>
  </si>
  <si>
    <t>RAČUN FINANCIRANJA</t>
  </si>
  <si>
    <t>DONOS VIŠKA IZ PRETHODNE GODINE</t>
  </si>
  <si>
    <t>PRIJENOS VIŠKA U SLJEDEĆE RAZDOBLJE</t>
  </si>
  <si>
    <t>VIŠAK / MANJAK</t>
  </si>
  <si>
    <t>PLAN PRIHODA PO IZVORIMA FINANCIRANJA I EKONOMSKOJ KLASIFIKACIJI</t>
  </si>
  <si>
    <t>RAČUN</t>
  </si>
  <si>
    <t>NAZIV RAČUNA</t>
  </si>
  <si>
    <t>IZVORI</t>
  </si>
  <si>
    <t>2</t>
  </si>
  <si>
    <t>3</t>
  </si>
  <si>
    <t>IZVOR: VLASTITI PRIHODI</t>
  </si>
  <si>
    <t>31</t>
  </si>
  <si>
    <t>Prihodi od imovine</t>
  </si>
  <si>
    <t>Prihodi od financijske imovine</t>
  </si>
  <si>
    <t>Prihodi od prodaje proizvoda i robe te pruženih usluga i prihoda od donacija</t>
  </si>
  <si>
    <t>Prihodi od prodaje proizvoda i robe te pruženih usluga</t>
  </si>
  <si>
    <t>IZVOR: OSTALI PRIHODI ZA POSEBNE NAMJENE</t>
  </si>
  <si>
    <t>43</t>
  </si>
  <si>
    <t>Prihodi od upravnih i admin.pristojbi, pristojbi po posebnim propisima i naknada</t>
  </si>
  <si>
    <t>Prihodi po posebnim propisima</t>
  </si>
  <si>
    <t>Kazne, upravne mjere i ostali prihodi</t>
  </si>
  <si>
    <t>Kazne i upravne mjere</t>
  </si>
  <si>
    <t>Ostali prihodi</t>
  </si>
  <si>
    <t>UKUPNO PRIHODI I PRIMICI</t>
  </si>
  <si>
    <t>PLAN RASHODA PO IZVORIMA FINANCIRANJA I EKONOMSKOJ KLASIFIKACIJI</t>
  </si>
  <si>
    <t>NAZIV IZVORA FINANCIRANJA</t>
  </si>
  <si>
    <t>1</t>
  </si>
  <si>
    <t>VLASTITI PRIHODI</t>
  </si>
  <si>
    <t>OSTALI PRIHODI ZA POSEBNE NAMJENE</t>
  </si>
  <si>
    <t>OSTALE POMOĆI</t>
  </si>
  <si>
    <t>52</t>
  </si>
  <si>
    <t>PRIHODI OD PRODAJE ILI ZAMJENE NEFINANCIJSKE IMOVINE ILI NAKNADE S NASLOVA OSIGURANJA</t>
  </si>
  <si>
    <t>71</t>
  </si>
  <si>
    <t>UKUPNO RASHODI I IZDACI</t>
  </si>
  <si>
    <t>RASHODI POSLOVANJA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</si>
  <si>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</si>
  <si>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</si>
  <si>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</si>
  <si>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</si>
  <si>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</si>
  <si>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</si>
  <si>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</si>
  <si>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</si>
  <si>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</si>
  <si>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</si>
  <si>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</si>
  <si>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</si>
  <si>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</si>
  <si>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</si>
  <si>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</si>
  <si>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4</t>
  </si>
  <si>
    <t>42</t>
  </si>
  <si>
    <t>Rashodi za nabavu proizvedene dugotrajne imovine</t>
  </si>
  <si>
    <t>421</t>
  </si>
  <si>
    <t>Građevinski objekti</t>
  </si>
  <si>
    <t>Postrojenja i oprema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</si>
  <si>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</si>
  <si>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</si>
  <si>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</si>
  <si>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</si>
  <si>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</si>
  <si>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35</t>
  </si>
  <si>
    <t>Subvencije</t>
  </si>
  <si>
    <t>351</t>
  </si>
  <si>
    <t>Subvencije trgovačkim društvima u javnom sektoru</t>
  </si>
  <si>
    <t>Pomoći dane u inozemstvo i unutar općeg proračuna</t>
  </si>
  <si>
    <t>Pomoći unutar općeg proračuna</t>
  </si>
  <si>
    <t>Pomoći proračunskim korisnicima drugih proračuna</t>
  </si>
  <si>
    <t>Prijenosi između proračunskih korisnika istog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</si>
  <si>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</si>
  <si>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</si>
  <si>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</si>
  <si>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</si>
  <si>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</si>
  <si>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</si>
  <si>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</si>
  <si>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</si>
  <si>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</si>
  <si>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</si>
  <si>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</si>
  <si>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</si>
  <si>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</si>
  <si>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</si>
  <si>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POSEBNI DIO</t>
  </si>
  <si>
    <t>RASHODI PO PRORAČUNSKIM KLASIFIKACIJAMA I AKTIVNOSTIMA</t>
  </si>
  <si>
    <t>054</t>
  </si>
  <si>
    <t>Funkcijska klasifikacija: ZAŠTITA BIORAZNOLIKOSTI I KRAJOLIKA</t>
  </si>
  <si>
    <t>07715</t>
  </si>
  <si>
    <t>Organizacijska klasifikacija / Glava: NACIONALNI PARKOVI I PARKOVI PRIRODE</t>
  </si>
  <si>
    <t>3401</t>
  </si>
  <si>
    <t>Programska klasifikacija / Program: ZAŠTITA PRIRODE</t>
  </si>
  <si>
    <t>A779047</t>
  </si>
  <si>
    <t>Aktivnost: ADMINISTRACIJA I UPRAVLJANJE (iz evidencijskih prihoda)</t>
  </si>
  <si>
    <t xml:space="preserve">2. IZMJENE I DOPUNE FINANCIJSKOG PLANA JAVNE USTANOVE "NACIONALNI PARK PLITVIČKA JEZERA" ZA 2020. GODINU </t>
  </si>
  <si>
    <t xml:space="preserve">                   Na temelju članka 134. stavka 1. podstavka 5. Zakona o zaštiti prirode (Narodne novine, broj 80/13., 15/18., 14/19. i 127/19.), članka 14. stavka 1. podstavka 5. Statuta Javne ustanove "Nacionalni park Plitvička jezera" (Klasa: 011-01/04-01/56, Urbroj: 517-04-14-5 od 28. svibnja 2014. godine) i članka 24. Poslovnika o radu Upravnog vijeća Javne ustanove „Nacionalni park Plitvička jezera“, Upravno vijeće Javne ustanove "Nacionalni park Plitvička jezera" je na 8. e-sjednici održanoj dana 30. prosinca 2020. godine donijelo Odluku o 2. Izmjenama i dopunama Financijskog plana za 2020. godinu, kojima se utvrđuje kako slijedi:</t>
  </si>
  <si>
    <t>U Plitvičkim Jezerima, 30. prosinca 2020. godine</t>
  </si>
  <si>
    <t>Ur.broj: 2874/20.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</si>
</sst>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#,##0_ ;[Red]\-#,##0\ "/>
    <numFmt numFmtId="166" formatCode="#,##0.00_ ;[Red]\-#,##0.00\ ;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indexed="8"/>
      <name val="MS Sans Serif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1" fillId="0" borderId="0"/>
    <xf numFmtId="0" fontId="8" fillId="0" borderId="0"/>
  </cellStyleXfs>
  <cellXfs count="198">
    <xf numFmtId="0" fontId="0" fillId="0" borderId="0" xfId="0"/>
    <xf numFmtId="0" fontId="2" fillId="2" borderId="0" xfId="1" applyFont="1" applyFill="1" applyAlignment="1">
      <alignment horizontal="left" indent="1"/>
    </xf>
    <xf numFmtId="0" fontId="1" fillId="2" borderId="0" xfId="1" applyFill="1"/>
    <xf numFmtId="0" fontId="1" fillId="2" borderId="0" xfId="1" applyFill="1" applyAlignment="1">
      <alignment horizontal="center"/>
    </xf>
    <xf numFmtId="0" fontId="3" fillId="2" borderId="0" xfId="1" applyFont="1" applyFill="1" applyAlignment="1">
      <alignment horizontal="right"/>
    </xf>
    <xf numFmtId="0" fontId="1" fillId="0" borderId="0" xfId="1"/>
    <xf numFmtId="0" fontId="4" fillId="2" borderId="0" xfId="1" applyFont="1" applyFill="1" applyAlignment="1">
      <alignment horizontal="left" indent="1"/>
    </xf>
    <xf numFmtId="0" fontId="1" fillId="2" borderId="0" xfId="1" applyFill="1" applyAlignment="1">
      <alignment horizontal="left" indent="1"/>
    </xf>
    <xf numFmtId="0" fontId="9" fillId="3" borderId="4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" fontId="13" fillId="4" borderId="8" xfId="3" applyNumberFormat="1" applyFont="1" applyFill="1" applyBorder="1" applyAlignment="1">
      <alignment horizontal="right" vertical="top"/>
    </xf>
    <xf numFmtId="164" fontId="13" fillId="4" borderId="8" xfId="3" applyNumberFormat="1" applyFont="1" applyFill="1" applyBorder="1" applyAlignment="1">
      <alignment horizontal="right" vertical="top"/>
    </xf>
    <xf numFmtId="4" fontId="15" fillId="5" borderId="12" xfId="3" applyNumberFormat="1" applyFont="1" applyFill="1" applyBorder="1" applyAlignment="1">
      <alignment horizontal="right"/>
    </xf>
    <xf numFmtId="164" fontId="15" fillId="5" borderId="12" xfId="3" applyNumberFormat="1" applyFont="1" applyFill="1" applyBorder="1" applyAlignment="1">
      <alignment horizontal="right"/>
    </xf>
    <xf numFmtId="4" fontId="13" fillId="4" borderId="12" xfId="3" applyNumberFormat="1" applyFont="1" applyFill="1" applyBorder="1" applyAlignment="1" applyProtection="1">
      <alignment vertical="top" wrapText="1"/>
    </xf>
    <xf numFmtId="164" fontId="13" fillId="4" borderId="12" xfId="3" applyNumberFormat="1" applyFont="1" applyFill="1" applyBorder="1" applyAlignment="1" applyProtection="1">
      <alignment vertical="top" wrapText="1"/>
    </xf>
    <xf numFmtId="4" fontId="15" fillId="5" borderId="12" xfId="3" applyNumberFormat="1" applyFont="1" applyFill="1" applyBorder="1" applyAlignment="1" applyProtection="1">
      <alignment vertical="center" wrapText="1"/>
    </xf>
    <xf numFmtId="164" fontId="15" fillId="5" borderId="12" xfId="3" applyNumberFormat="1" applyFont="1" applyFill="1" applyBorder="1" applyAlignment="1" applyProtection="1">
      <alignment vertical="center" wrapText="1"/>
    </xf>
    <xf numFmtId="4" fontId="13" fillId="4" borderId="16" xfId="3" applyNumberFormat="1" applyFont="1" applyFill="1" applyBorder="1" applyAlignment="1" applyProtection="1">
      <alignment vertical="top" wrapText="1"/>
    </xf>
    <xf numFmtId="164" fontId="13" fillId="4" borderId="16" xfId="3" applyNumberFormat="1" applyFont="1" applyFill="1" applyBorder="1" applyAlignment="1" applyProtection="1">
      <alignment vertical="top" wrapText="1"/>
    </xf>
    <xf numFmtId="0" fontId="12" fillId="4" borderId="0" xfId="3" quotePrefix="1" applyFont="1" applyFill="1" applyBorder="1" applyAlignment="1">
      <alignment horizontal="left" vertical="top" indent="3"/>
    </xf>
    <xf numFmtId="4" fontId="16" fillId="4" borderId="0" xfId="3" applyNumberFormat="1" applyFont="1" applyFill="1" applyBorder="1" applyAlignment="1" applyProtection="1">
      <alignment vertical="top" wrapText="1"/>
    </xf>
    <xf numFmtId="164" fontId="13" fillId="4" borderId="0" xfId="3" applyNumberFormat="1" applyFont="1" applyFill="1" applyBorder="1" applyAlignment="1" applyProtection="1">
      <alignment vertical="top" wrapText="1"/>
    </xf>
    <xf numFmtId="4" fontId="13" fillId="4" borderId="0" xfId="3" applyNumberFormat="1" applyFont="1" applyFill="1" applyBorder="1" applyAlignment="1" applyProtection="1">
      <alignment vertical="top" wrapText="1"/>
    </xf>
    <xf numFmtId="0" fontId="13" fillId="4" borderId="0" xfId="3" quotePrefix="1" applyNumberFormat="1" applyFont="1" applyFill="1" applyBorder="1" applyAlignment="1" applyProtection="1">
      <alignment horizontal="left" indent="3"/>
    </xf>
    <xf numFmtId="4" fontId="13" fillId="4" borderId="0" xfId="3" applyNumberFormat="1" applyFont="1" applyFill="1" applyBorder="1" applyAlignment="1" applyProtection="1">
      <alignment vertical="top"/>
    </xf>
    <xf numFmtId="164" fontId="13" fillId="4" borderId="0" xfId="3" applyNumberFormat="1" applyFont="1" applyFill="1" applyBorder="1" applyAlignment="1" applyProtection="1">
      <alignment vertical="top"/>
    </xf>
    <xf numFmtId="4" fontId="13" fillId="0" borderId="4" xfId="3" applyNumberFormat="1" applyFont="1" applyFill="1" applyBorder="1" applyAlignment="1">
      <alignment horizontal="right" vertical="top"/>
    </xf>
    <xf numFmtId="164" fontId="13" fillId="0" borderId="4" xfId="3" applyNumberFormat="1" applyFont="1" applyFill="1" applyBorder="1" applyAlignment="1">
      <alignment horizontal="right" vertical="top"/>
    </xf>
    <xf numFmtId="4" fontId="16" fillId="0" borderId="12" xfId="3" applyNumberFormat="1" applyFont="1" applyFill="1" applyBorder="1" applyAlignment="1">
      <alignment horizontal="right" vertical="top"/>
    </xf>
    <xf numFmtId="164" fontId="13" fillId="0" borderId="12" xfId="3" applyNumberFormat="1" applyFont="1" applyFill="1" applyBorder="1" applyAlignment="1">
      <alignment horizontal="right" vertical="top"/>
    </xf>
    <xf numFmtId="4" fontId="13" fillId="0" borderId="23" xfId="3" applyNumberFormat="1" applyFont="1" applyFill="1" applyBorder="1" applyAlignment="1">
      <alignment horizontal="right" vertical="top"/>
    </xf>
    <xf numFmtId="0" fontId="17" fillId="3" borderId="4" xfId="2" applyFont="1" applyFill="1" applyBorder="1" applyAlignment="1">
      <alignment horizontal="center" vertical="center" wrapText="1"/>
    </xf>
    <xf numFmtId="0" fontId="18" fillId="0" borderId="24" xfId="2" applyFont="1" applyFill="1" applyBorder="1" applyAlignment="1">
      <alignment horizontal="center"/>
    </xf>
    <xf numFmtId="49" fontId="18" fillId="0" borderId="24" xfId="4" applyNumberFormat="1" applyFont="1" applyFill="1" applyBorder="1" applyAlignment="1">
      <alignment horizontal="center" vertical="center"/>
    </xf>
    <xf numFmtId="165" fontId="18" fillId="0" borderId="24" xfId="2" applyNumberFormat="1" applyFont="1" applyFill="1" applyBorder="1" applyAlignment="1">
      <alignment horizontal="center" vertical="center"/>
    </xf>
    <xf numFmtId="0" fontId="15" fillId="3" borderId="4" xfId="2" quotePrefix="1" applyFont="1" applyFill="1" applyBorder="1" applyAlignment="1">
      <alignment horizontal="left"/>
    </xf>
    <xf numFmtId="49" fontId="15" fillId="3" borderId="4" xfId="4" applyNumberFormat="1" applyFont="1" applyFill="1" applyBorder="1" applyAlignment="1">
      <alignment horizontal="left" indent="4"/>
    </xf>
    <xf numFmtId="49" fontId="15" fillId="3" borderId="4" xfId="4" applyNumberFormat="1" applyFont="1" applyFill="1" applyBorder="1" applyAlignment="1">
      <alignment horizontal="center"/>
    </xf>
    <xf numFmtId="4" fontId="15" fillId="3" borderId="4" xfId="2" applyNumberFormat="1" applyFont="1" applyFill="1" applyBorder="1" applyAlignment="1">
      <alignment horizontal="right"/>
    </xf>
    <xf numFmtId="0" fontId="20" fillId="0" borderId="0" xfId="1" applyFont="1"/>
    <xf numFmtId="0" fontId="15" fillId="6" borderId="12" xfId="2" quotePrefix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center"/>
    </xf>
    <xf numFmtId="4" fontId="15" fillId="6" borderId="12" xfId="2" applyNumberFormat="1" applyFont="1" applyFill="1" applyBorder="1" applyAlignment="1">
      <alignment horizontal="right"/>
    </xf>
    <xf numFmtId="0" fontId="13" fillId="5" borderId="25" xfId="2" quotePrefix="1" applyFont="1" applyFill="1" applyBorder="1" applyAlignment="1">
      <alignment horizontal="left" indent="1"/>
    </xf>
    <xf numFmtId="49" fontId="13" fillId="5" borderId="25" xfId="4" applyNumberFormat="1" applyFont="1" applyFill="1" applyBorder="1" applyAlignment="1">
      <alignment horizontal="left" indent="2"/>
    </xf>
    <xf numFmtId="49" fontId="13" fillId="5" borderId="25" xfId="4" applyNumberFormat="1" applyFont="1" applyFill="1" applyBorder="1" applyAlignment="1">
      <alignment horizontal="center"/>
    </xf>
    <xf numFmtId="4" fontId="13" fillId="5" borderId="25" xfId="2" applyNumberFormat="1" applyFont="1" applyFill="1" applyBorder="1" applyAlignment="1">
      <alignment horizontal="right"/>
    </xf>
    <xf numFmtId="0" fontId="13" fillId="0" borderId="12" xfId="2" quotePrefix="1" applyFont="1" applyFill="1" applyBorder="1" applyAlignment="1">
      <alignment horizontal="left" indent="1"/>
    </xf>
    <xf numFmtId="49" fontId="13" fillId="0" borderId="12" xfId="4" applyNumberFormat="1" applyFont="1" applyFill="1" applyBorder="1" applyAlignment="1">
      <alignment horizontal="left" indent="3"/>
    </xf>
    <xf numFmtId="49" fontId="13" fillId="0" borderId="12" xfId="4" applyNumberFormat="1" applyFont="1" applyFill="1" applyBorder="1" applyAlignment="1">
      <alignment horizontal="center"/>
    </xf>
    <xf numFmtId="4" fontId="13" fillId="0" borderId="12" xfId="2" applyNumberFormat="1" applyFont="1" applyFill="1" applyBorder="1" applyAlignment="1">
      <alignment horizontal="right"/>
    </xf>
    <xf numFmtId="0" fontId="13" fillId="5" borderId="26" xfId="2" quotePrefix="1" applyFont="1" applyFill="1" applyBorder="1" applyAlignment="1">
      <alignment horizontal="left" indent="1"/>
    </xf>
    <xf numFmtId="49" fontId="13" fillId="5" borderId="25" xfId="4" applyNumberFormat="1" applyFont="1" applyFill="1" applyBorder="1" applyAlignment="1">
      <alignment horizontal="left" wrapText="1" indent="2"/>
    </xf>
    <xf numFmtId="49" fontId="13" fillId="5" borderId="26" xfId="4" applyNumberFormat="1" applyFont="1" applyFill="1" applyBorder="1" applyAlignment="1">
      <alignment horizontal="center"/>
    </xf>
    <xf numFmtId="4" fontId="13" fillId="5" borderId="26" xfId="2" applyNumberFormat="1" applyFont="1" applyFill="1" applyBorder="1" applyAlignment="1">
      <alignment horizontal="right"/>
    </xf>
    <xf numFmtId="0" fontId="13" fillId="0" borderId="16" xfId="2" quotePrefix="1" applyFont="1" applyFill="1" applyBorder="1" applyAlignment="1">
      <alignment horizontal="left" indent="1"/>
    </xf>
    <xf numFmtId="49" fontId="13" fillId="0" borderId="16" xfId="4" applyNumberFormat="1" applyFont="1" applyFill="1" applyBorder="1" applyAlignment="1">
      <alignment horizontal="left" indent="3"/>
    </xf>
    <xf numFmtId="49" fontId="13" fillId="0" borderId="16" xfId="4" applyNumberFormat="1" applyFont="1" applyFill="1" applyBorder="1" applyAlignment="1">
      <alignment horizontal="center"/>
    </xf>
    <xf numFmtId="4" fontId="13" fillId="0" borderId="16" xfId="2" applyNumberFormat="1" applyFont="1" applyFill="1" applyBorder="1" applyAlignment="1">
      <alignment horizontal="right"/>
    </xf>
    <xf numFmtId="4" fontId="21" fillId="0" borderId="16" xfId="2" applyNumberFormat="1" applyFont="1" applyFill="1" applyBorder="1" applyAlignment="1">
      <alignment horizontal="right"/>
    </xf>
    <xf numFmtId="0" fontId="13" fillId="3" borderId="27" xfId="2" quotePrefix="1" applyFont="1" applyFill="1" applyBorder="1" applyAlignment="1">
      <alignment horizontal="left" indent="1"/>
    </xf>
    <xf numFmtId="49" fontId="15" fillId="3" borderId="27" xfId="4" applyNumberFormat="1" applyFont="1" applyFill="1" applyBorder="1" applyAlignment="1">
      <alignment horizontal="left" indent="4"/>
    </xf>
    <xf numFmtId="49" fontId="15" fillId="3" borderId="27" xfId="4" applyNumberFormat="1" applyFont="1" applyFill="1" applyBorder="1" applyAlignment="1">
      <alignment horizontal="center"/>
    </xf>
    <xf numFmtId="4" fontId="15" fillId="3" borderId="27" xfId="2" applyNumberFormat="1" applyFont="1" applyFill="1" applyBorder="1" applyAlignment="1">
      <alignment horizontal="right"/>
    </xf>
    <xf numFmtId="4" fontId="22" fillId="3" borderId="27" xfId="2" applyNumberFormat="1" applyFont="1" applyFill="1" applyBorder="1" applyAlignment="1">
      <alignment horizontal="right"/>
    </xf>
    <xf numFmtId="4" fontId="22" fillId="6" borderId="12" xfId="2" applyNumberFormat="1" applyFont="1" applyFill="1" applyBorder="1" applyAlignment="1">
      <alignment horizontal="right"/>
    </xf>
    <xf numFmtId="0" fontId="13" fillId="5" borderId="12" xfId="2" quotePrefix="1" applyFont="1" applyFill="1" applyBorder="1" applyAlignment="1">
      <alignment horizontal="left" indent="1"/>
    </xf>
    <xf numFmtId="49" fontId="13" fillId="5" borderId="12" xfId="4" applyNumberFormat="1" applyFont="1" applyFill="1" applyBorder="1" applyAlignment="1">
      <alignment horizontal="center"/>
    </xf>
    <xf numFmtId="4" fontId="13" fillId="5" borderId="12" xfId="2" applyNumberFormat="1" applyFont="1" applyFill="1" applyBorder="1" applyAlignment="1">
      <alignment horizontal="right"/>
    </xf>
    <xf numFmtId="4" fontId="21" fillId="5" borderId="12" xfId="2" applyNumberFormat="1" applyFont="1" applyFill="1" applyBorder="1" applyAlignment="1">
      <alignment horizontal="right"/>
    </xf>
    <xf numFmtId="4" fontId="21" fillId="0" borderId="12" xfId="2" applyNumberFormat="1" applyFont="1" applyFill="1" applyBorder="1" applyAlignment="1">
      <alignment horizontal="right"/>
    </xf>
    <xf numFmtId="164" fontId="16" fillId="5" borderId="12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/>
    </xf>
    <xf numFmtId="49" fontId="15" fillId="3" borderId="24" xfId="4" applyNumberFormat="1" applyFont="1" applyFill="1" applyBorder="1" applyAlignment="1">
      <alignment horizontal="left" indent="3"/>
    </xf>
    <xf numFmtId="49" fontId="15" fillId="3" borderId="24" xfId="4" applyNumberFormat="1" applyFont="1" applyFill="1" applyBorder="1" applyAlignment="1">
      <alignment horizontal="center"/>
    </xf>
    <xf numFmtId="4" fontId="15" fillId="3" borderId="24" xfId="2" applyNumberFormat="1" applyFont="1" applyFill="1" applyBorder="1" applyAlignment="1">
      <alignment horizontal="right"/>
    </xf>
    <xf numFmtId="4" fontId="22" fillId="3" borderId="24" xfId="2" applyNumberFormat="1" applyFont="1" applyFill="1" applyBorder="1" applyAlignment="1">
      <alignment horizontal="right"/>
    </xf>
    <xf numFmtId="0" fontId="1" fillId="2" borderId="0" xfId="1" applyFill="1" applyBorder="1" applyAlignment="1"/>
    <xf numFmtId="0" fontId="9" fillId="3" borderId="4" xfId="2" applyFont="1" applyFill="1" applyBorder="1" applyAlignment="1">
      <alignment horizontal="center" vertical="center"/>
    </xf>
    <xf numFmtId="49" fontId="18" fillId="2" borderId="24" xfId="4" applyNumberFormat="1" applyFont="1" applyFill="1" applyBorder="1" applyAlignment="1">
      <alignment horizontal="center" vertical="center"/>
    </xf>
    <xf numFmtId="165" fontId="18" fillId="2" borderId="24" xfId="2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left" indent="1"/>
    </xf>
    <xf numFmtId="49" fontId="13" fillId="2" borderId="8" xfId="4" applyNumberFormat="1" applyFont="1" applyFill="1" applyBorder="1" applyAlignment="1">
      <alignment horizontal="left" indent="4"/>
    </xf>
    <xf numFmtId="49" fontId="13" fillId="2" borderId="8" xfId="4" applyNumberFormat="1" applyFont="1" applyFill="1" applyBorder="1" applyAlignment="1">
      <alignment horizontal="center"/>
    </xf>
    <xf numFmtId="4" fontId="13" fillId="2" borderId="8" xfId="2" applyNumberFormat="1" applyFont="1" applyFill="1" applyBorder="1" applyAlignment="1">
      <alignment horizontal="right"/>
    </xf>
    <xf numFmtId="166" fontId="13" fillId="2" borderId="8" xfId="2" applyNumberFormat="1" applyFont="1" applyFill="1" applyBorder="1" applyAlignment="1">
      <alignment horizontal="right"/>
    </xf>
    <xf numFmtId="49" fontId="13" fillId="2" borderId="12" xfId="4" applyNumberFormat="1" applyFont="1" applyFill="1" applyBorder="1" applyAlignment="1">
      <alignment horizontal="left" indent="4"/>
    </xf>
    <xf numFmtId="49" fontId="13" fillId="2" borderId="12" xfId="4" applyNumberFormat="1" applyFont="1" applyFill="1" applyBorder="1" applyAlignment="1">
      <alignment horizontal="center"/>
    </xf>
    <xf numFmtId="4" fontId="13" fillId="2" borderId="12" xfId="2" applyNumberFormat="1" applyFont="1" applyFill="1" applyBorder="1" applyAlignment="1">
      <alignment horizontal="right"/>
    </xf>
    <xf numFmtId="166" fontId="13" fillId="2" borderId="12" xfId="2" applyNumberFormat="1" applyFont="1" applyFill="1" applyBorder="1" applyAlignment="1">
      <alignment horizontal="right"/>
    </xf>
    <xf numFmtId="49" fontId="13" fillId="2" borderId="16" xfId="4" applyNumberFormat="1" applyFont="1" applyFill="1" applyBorder="1" applyAlignment="1">
      <alignment horizontal="left" wrapText="1" indent="4"/>
    </xf>
    <xf numFmtId="49" fontId="13" fillId="2" borderId="16" xfId="4" applyNumberFormat="1" applyFont="1" applyFill="1" applyBorder="1" applyAlignment="1">
      <alignment horizontal="center"/>
    </xf>
    <xf numFmtId="4" fontId="13" fillId="2" borderId="16" xfId="2" applyNumberFormat="1" applyFont="1" applyFill="1" applyBorder="1" applyAlignment="1">
      <alignment horizontal="right"/>
    </xf>
    <xf numFmtId="166" fontId="13" fillId="2" borderId="16" xfId="2" applyNumberFormat="1" applyFont="1" applyFill="1" applyBorder="1" applyAlignment="1">
      <alignment horizontal="right"/>
    </xf>
    <xf numFmtId="49" fontId="15" fillId="3" borderId="24" xfId="4" applyNumberFormat="1" applyFont="1" applyFill="1" applyBorder="1" applyAlignment="1">
      <alignment horizontal="left" indent="4"/>
    </xf>
    <xf numFmtId="166" fontId="15" fillId="3" borderId="24" xfId="2" applyNumberFormat="1" applyFont="1" applyFill="1" applyBorder="1" applyAlignment="1">
      <alignment horizontal="right"/>
    </xf>
    <xf numFmtId="0" fontId="1" fillId="2" borderId="0" xfId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0" fontId="15" fillId="6" borderId="8" xfId="2" quotePrefix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center"/>
    </xf>
    <xf numFmtId="4" fontId="15" fillId="6" borderId="8" xfId="2" applyNumberFormat="1" applyFont="1" applyFill="1" applyBorder="1" applyAlignment="1">
      <alignment horizontal="right"/>
    </xf>
    <xf numFmtId="166" fontId="15" fillId="6" borderId="8" xfId="2" applyNumberFormat="1" applyFont="1" applyFill="1" applyBorder="1" applyAlignment="1">
      <alignment horizontal="right"/>
    </xf>
    <xf numFmtId="49" fontId="13" fillId="5" borderId="12" xfId="4" applyNumberFormat="1" applyFont="1" applyFill="1" applyBorder="1" applyAlignment="1">
      <alignment horizontal="left" indent="2"/>
    </xf>
    <xf numFmtId="166" fontId="13" fillId="5" borderId="12" xfId="2" applyNumberFormat="1" applyFont="1" applyFill="1" applyBorder="1" applyAlignment="1">
      <alignment horizontal="right"/>
    </xf>
    <xf numFmtId="166" fontId="13" fillId="0" borderId="12" xfId="2" applyNumberFormat="1" applyFont="1" applyFill="1" applyBorder="1" applyAlignment="1">
      <alignment horizontal="right"/>
    </xf>
    <xf numFmtId="0" fontId="13" fillId="0" borderId="26" xfId="2" quotePrefix="1" applyFont="1" applyFill="1" applyBorder="1" applyAlignment="1">
      <alignment horizontal="left" indent="1"/>
    </xf>
    <xf numFmtId="49" fontId="13" fillId="0" borderId="26" xfId="4" applyNumberFormat="1" applyFont="1" applyFill="1" applyBorder="1" applyAlignment="1">
      <alignment horizontal="left" indent="3"/>
    </xf>
    <xf numFmtId="49" fontId="13" fillId="0" borderId="26" xfId="4" applyNumberFormat="1" applyFont="1" applyFill="1" applyBorder="1" applyAlignment="1">
      <alignment horizontal="center"/>
    </xf>
    <xf numFmtId="0" fontId="15" fillId="6" borderId="25" xfId="2" quotePrefix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center"/>
    </xf>
    <xf numFmtId="4" fontId="15" fillId="6" borderId="25" xfId="2" applyNumberFormat="1" applyFont="1" applyFill="1" applyBorder="1" applyAlignment="1">
      <alignment horizontal="right"/>
    </xf>
    <xf numFmtId="166" fontId="15" fillId="6" borderId="25" xfId="2" applyNumberFormat="1" applyFont="1" applyFill="1" applyBorder="1" applyAlignment="1">
      <alignment horizontal="right"/>
    </xf>
    <xf numFmtId="0" fontId="13" fillId="0" borderId="25" xfId="2" quotePrefix="1" applyFont="1" applyFill="1" applyBorder="1" applyAlignment="1">
      <alignment horizontal="left" indent="1"/>
    </xf>
    <xf numFmtId="49" fontId="13" fillId="0" borderId="25" xfId="4" applyNumberFormat="1" applyFont="1" applyFill="1" applyBorder="1" applyAlignment="1">
      <alignment horizontal="left" indent="3"/>
    </xf>
    <xf numFmtId="49" fontId="13" fillId="0" borderId="25" xfId="4" applyNumberFormat="1" applyFont="1" applyFill="1" applyBorder="1" applyAlignment="1">
      <alignment horizontal="center"/>
    </xf>
    <xf numFmtId="166" fontId="13" fillId="0" borderId="25" xfId="2" applyNumberFormat="1" applyFont="1" applyFill="1" applyBorder="1" applyAlignment="1">
      <alignment horizontal="right"/>
    </xf>
    <xf numFmtId="166" fontId="13" fillId="0" borderId="16" xfId="2" applyNumberFormat="1" applyFont="1" applyFill="1" applyBorder="1" applyAlignment="1">
      <alignment horizontal="right"/>
    </xf>
    <xf numFmtId="4" fontId="13" fillId="0" borderId="26" xfId="2" applyNumberFormat="1" applyFont="1" applyFill="1" applyBorder="1" applyAlignment="1">
      <alignment horizontal="right"/>
    </xf>
    <xf numFmtId="166" fontId="13" fillId="0" borderId="26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 indent="1"/>
    </xf>
    <xf numFmtId="49" fontId="15" fillId="3" borderId="24" xfId="4" applyNumberFormat="1" applyFont="1" applyFill="1" applyBorder="1" applyAlignment="1">
      <alignment horizontal="left" indent="1"/>
    </xf>
    <xf numFmtId="0" fontId="24" fillId="2" borderId="0" xfId="2" quotePrefix="1" applyFont="1" applyFill="1" applyBorder="1" applyAlignment="1">
      <alignment horizontal="left" vertical="center"/>
    </xf>
    <xf numFmtId="49" fontId="15" fillId="2" borderId="0" xfId="4" applyNumberFormat="1" applyFont="1" applyFill="1" applyBorder="1" applyAlignment="1">
      <alignment horizontal="left" vertical="center"/>
    </xf>
    <xf numFmtId="49" fontId="13" fillId="2" borderId="0" xfId="4" applyNumberFormat="1" applyFont="1" applyFill="1" applyBorder="1" applyAlignment="1">
      <alignment horizontal="center" vertical="center"/>
    </xf>
    <xf numFmtId="166" fontId="15" fillId="2" borderId="0" xfId="2" applyNumberFormat="1" applyFont="1" applyFill="1" applyBorder="1" applyAlignment="1">
      <alignment horizontal="right" vertical="center"/>
    </xf>
    <xf numFmtId="0" fontId="1" fillId="0" borderId="0" xfId="1" applyFill="1"/>
    <xf numFmtId="0" fontId="12" fillId="0" borderId="4" xfId="3" quotePrefix="1" applyFont="1" applyFill="1" applyBorder="1" applyAlignment="1">
      <alignment horizontal="left" vertical="top"/>
    </xf>
    <xf numFmtId="0" fontId="12" fillId="0" borderId="12" xfId="3" quotePrefix="1" applyFont="1" applyFill="1" applyBorder="1" applyAlignment="1">
      <alignment horizontal="left" vertical="top"/>
    </xf>
    <xf numFmtId="4" fontId="13" fillId="0" borderId="12" xfId="3" applyNumberFormat="1" applyFont="1" applyFill="1" applyBorder="1" applyAlignment="1">
      <alignment horizontal="right" vertical="top"/>
    </xf>
    <xf numFmtId="0" fontId="12" fillId="0" borderId="27" xfId="3" quotePrefix="1" applyFont="1" applyFill="1" applyBorder="1" applyAlignment="1">
      <alignment horizontal="left" vertical="top"/>
    </xf>
    <xf numFmtId="4" fontId="13" fillId="0" borderId="26" xfId="3" applyNumberFormat="1" applyFont="1" applyFill="1" applyBorder="1" applyAlignment="1">
      <alignment horizontal="right" vertical="top"/>
    </xf>
    <xf numFmtId="164" fontId="13" fillId="0" borderId="26" xfId="3" applyNumberFormat="1" applyFont="1" applyFill="1" applyBorder="1" applyAlignment="1">
      <alignment horizontal="right" vertical="top"/>
    </xf>
    <xf numFmtId="0" fontId="12" fillId="0" borderId="16" xfId="3" quotePrefix="1" applyFont="1" applyFill="1" applyBorder="1" applyAlignment="1">
      <alignment horizontal="left" vertical="top"/>
    </xf>
    <xf numFmtId="4" fontId="13" fillId="0" borderId="16" xfId="3" applyNumberFormat="1" applyFont="1" applyFill="1" applyBorder="1" applyAlignment="1">
      <alignment horizontal="right" vertical="top"/>
    </xf>
    <xf numFmtId="164" fontId="13" fillId="0" borderId="16" xfId="3" applyNumberFormat="1" applyFont="1" applyFill="1" applyBorder="1" applyAlignment="1">
      <alignment horizontal="right" vertical="top"/>
    </xf>
    <xf numFmtId="0" fontId="5" fillId="2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0" borderId="0" xfId="1" applyAlignment="1">
      <alignment horizontal="center"/>
    </xf>
    <xf numFmtId="164" fontId="1" fillId="0" borderId="0" xfId="1" applyNumberFormat="1"/>
    <xf numFmtId="164" fontId="25" fillId="0" borderId="0" xfId="1" applyNumberFormat="1" applyFont="1"/>
    <xf numFmtId="164" fontId="19" fillId="3" borderId="4" xfId="2" applyNumberFormat="1" applyFont="1" applyFill="1" applyBorder="1" applyAlignment="1">
      <alignment horizontal="right"/>
    </xf>
    <xf numFmtId="164" fontId="19" fillId="6" borderId="12" xfId="2" applyNumberFormat="1" applyFont="1" applyFill="1" applyBorder="1" applyAlignment="1">
      <alignment horizontal="right"/>
    </xf>
    <xf numFmtId="164" fontId="13" fillId="5" borderId="25" xfId="2" applyNumberFormat="1" applyFont="1" applyFill="1" applyBorder="1" applyAlignment="1">
      <alignment horizontal="right"/>
    </xf>
    <xf numFmtId="164" fontId="16" fillId="0" borderId="12" xfId="2" applyNumberFormat="1" applyFont="1" applyFill="1" applyBorder="1" applyAlignment="1">
      <alignment horizontal="right"/>
    </xf>
    <xf numFmtId="164" fontId="16" fillId="5" borderId="25" xfId="2" applyNumberFormat="1" applyFont="1" applyFill="1" applyBorder="1" applyAlignment="1">
      <alignment horizontal="right"/>
    </xf>
    <xf numFmtId="164" fontId="16" fillId="0" borderId="16" xfId="2" applyNumberFormat="1" applyFont="1" applyFill="1" applyBorder="1" applyAlignment="1">
      <alignment horizontal="right"/>
    </xf>
    <xf numFmtId="164" fontId="19" fillId="3" borderId="27" xfId="2" applyNumberFormat="1" applyFont="1" applyFill="1" applyBorder="1" applyAlignment="1">
      <alignment horizontal="right"/>
    </xf>
    <xf numFmtId="164" fontId="13" fillId="0" borderId="16" xfId="2" applyNumberFormat="1" applyFont="1" applyFill="1" applyBorder="1" applyAlignment="1">
      <alignment horizontal="right"/>
    </xf>
    <xf numFmtId="164" fontId="19" fillId="3" borderId="24" xfId="2" applyNumberFormat="1" applyFont="1" applyFill="1" applyBorder="1" applyAlignment="1">
      <alignment horizontal="right"/>
    </xf>
    <xf numFmtId="49" fontId="13" fillId="0" borderId="12" xfId="4" applyNumberFormat="1" applyFont="1" applyFill="1" applyBorder="1" applyAlignment="1">
      <alignment horizontal="center" vertical="center"/>
    </xf>
    <xf numFmtId="4" fontId="13" fillId="0" borderId="12" xfId="2" applyNumberFormat="1" applyFont="1" applyFill="1" applyBorder="1" applyAlignment="1">
      <alignment horizontal="right" vertical="center"/>
    </xf>
    <xf numFmtId="166" fontId="13" fillId="0" borderId="12" xfId="2" applyNumberFormat="1" applyFont="1" applyFill="1" applyBorder="1" applyAlignment="1">
      <alignment horizontal="right" vertical="center"/>
    </xf>
    <xf numFmtId="4" fontId="21" fillId="0" borderId="12" xfId="2" applyNumberFormat="1" applyFont="1" applyFill="1" applyBorder="1" applyAlignment="1">
      <alignment horizontal="right" vertical="center"/>
    </xf>
    <xf numFmtId="0" fontId="13" fillId="0" borderId="12" xfId="2" quotePrefix="1" applyFont="1" applyFill="1" applyBorder="1" applyAlignment="1">
      <alignment horizontal="left" vertical="center" indent="1"/>
    </xf>
    <xf numFmtId="49" fontId="13" fillId="0" borderId="12" xfId="4" applyNumberFormat="1" applyFont="1" applyFill="1" applyBorder="1" applyAlignment="1">
      <alignment horizontal="left" vertical="center" indent="3"/>
    </xf>
    <xf numFmtId="0" fontId="9" fillId="3" borderId="1" xfId="2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wrapText="1"/>
    </xf>
    <xf numFmtId="0" fontId="0" fillId="0" borderId="0" xfId="1" applyFont="1" applyAlignment="1"/>
    <xf numFmtId="0" fontId="12" fillId="0" borderId="9" xfId="3" quotePrefix="1" applyFont="1" applyFill="1" applyBorder="1" applyAlignment="1">
      <alignment horizontal="left" vertical="top"/>
    </xf>
    <xf numFmtId="0" fontId="12" fillId="0" borderId="11" xfId="3" quotePrefix="1" applyFont="1" applyFill="1" applyBorder="1" applyAlignment="1">
      <alignment horizontal="left" vertical="top"/>
    </xf>
    <xf numFmtId="0" fontId="12" fillId="0" borderId="13" xfId="3" quotePrefix="1" applyFont="1" applyFill="1" applyBorder="1" applyAlignment="1">
      <alignment horizontal="left" vertical="top"/>
    </xf>
    <xf numFmtId="0" fontId="12" fillId="0" borderId="15" xfId="3" quotePrefix="1" applyFont="1" applyFill="1" applyBorder="1" applyAlignment="1">
      <alignment horizontal="left" vertical="top"/>
    </xf>
    <xf numFmtId="0" fontId="7" fillId="2" borderId="0" xfId="1" applyFont="1" applyFill="1" applyAlignment="1">
      <alignment horizontal="center" wrapText="1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2" fillId="0" borderId="5" xfId="3" quotePrefix="1" applyFont="1" applyFill="1" applyBorder="1" applyAlignment="1">
      <alignment horizontal="left" vertical="top"/>
    </xf>
    <xf numFmtId="0" fontId="12" fillId="0" borderId="7" xfId="3" quotePrefix="1" applyFont="1" applyFill="1" applyBorder="1" applyAlignment="1">
      <alignment horizontal="left" vertical="top"/>
    </xf>
    <xf numFmtId="0" fontId="12" fillId="0" borderId="20" xfId="3" quotePrefix="1" applyFont="1" applyFill="1" applyBorder="1" applyAlignment="1">
      <alignment horizontal="left" vertical="top" indent="3"/>
    </xf>
    <xf numFmtId="0" fontId="12" fillId="0" borderId="21" xfId="3" quotePrefix="1" applyFont="1" applyFill="1" applyBorder="1" applyAlignment="1">
      <alignment horizontal="left" vertical="top" indent="3"/>
    </xf>
    <xf numFmtId="0" fontId="12" fillId="0" borderId="22" xfId="3" quotePrefix="1" applyFont="1" applyFill="1" applyBorder="1" applyAlignment="1">
      <alignment horizontal="left" vertical="top" indent="3"/>
    </xf>
    <xf numFmtId="0" fontId="12" fillId="4" borderId="5" xfId="3" applyNumberFormat="1" applyFont="1" applyFill="1" applyBorder="1" applyAlignment="1" applyProtection="1">
      <alignment horizontal="left" vertical="top" indent="3"/>
    </xf>
    <xf numFmtId="0" fontId="12" fillId="4" borderId="6" xfId="3" applyNumberFormat="1" applyFont="1" applyFill="1" applyBorder="1" applyAlignment="1" applyProtection="1">
      <alignment horizontal="left" vertical="top" indent="3"/>
    </xf>
    <xf numFmtId="0" fontId="12" fillId="4" borderId="7" xfId="3" applyNumberFormat="1" applyFont="1" applyFill="1" applyBorder="1" applyAlignment="1" applyProtection="1">
      <alignment horizontal="left" vertical="top" indent="3"/>
    </xf>
    <xf numFmtId="0" fontId="14" fillId="5" borderId="9" xfId="3" quotePrefix="1" applyFont="1" applyFill="1" applyBorder="1" applyAlignment="1">
      <alignment horizontal="left" indent="3"/>
    </xf>
    <xf numFmtId="0" fontId="14" fillId="5" borderId="10" xfId="3" quotePrefix="1" applyFont="1" applyFill="1" applyBorder="1" applyAlignment="1">
      <alignment horizontal="left" indent="3"/>
    </xf>
    <xf numFmtId="0" fontId="14" fillId="5" borderId="11" xfId="3" quotePrefix="1" applyFont="1" applyFill="1" applyBorder="1" applyAlignment="1">
      <alignment horizontal="left" indent="3"/>
    </xf>
    <xf numFmtId="0" fontId="12" fillId="4" borderId="9" xfId="3" quotePrefix="1" applyFont="1" applyFill="1" applyBorder="1" applyAlignment="1">
      <alignment horizontal="left" vertical="top" indent="3"/>
    </xf>
    <xf numFmtId="0" fontId="12" fillId="4" borderId="10" xfId="3" quotePrefix="1" applyFont="1" applyFill="1" applyBorder="1" applyAlignment="1">
      <alignment horizontal="left" vertical="top" indent="3"/>
    </xf>
    <xf numFmtId="0" fontId="12" fillId="4" borderId="11" xfId="3" quotePrefix="1" applyFont="1" applyFill="1" applyBorder="1" applyAlignment="1">
      <alignment horizontal="left" vertical="top" indent="3"/>
    </xf>
    <xf numFmtId="0" fontId="12" fillId="4" borderId="13" xfId="3" quotePrefix="1" applyFont="1" applyFill="1" applyBorder="1" applyAlignment="1">
      <alignment horizontal="left" vertical="top" indent="3"/>
    </xf>
    <xf numFmtId="0" fontId="12" fillId="4" borderId="14" xfId="3" quotePrefix="1" applyFont="1" applyFill="1" applyBorder="1" applyAlignment="1">
      <alignment horizontal="left" vertical="top" indent="3"/>
    </xf>
    <xf numFmtId="0" fontId="12" fillId="4" borderId="15" xfId="3" quotePrefix="1" applyFont="1" applyFill="1" applyBorder="1" applyAlignment="1">
      <alignment horizontal="left" vertical="top" indent="3"/>
    </xf>
    <xf numFmtId="0" fontId="12" fillId="0" borderId="17" xfId="3" quotePrefix="1" applyFont="1" applyFill="1" applyBorder="1" applyAlignment="1">
      <alignment horizontal="left" vertical="top" indent="3"/>
    </xf>
    <xf numFmtId="0" fontId="12" fillId="0" borderId="18" xfId="3" quotePrefix="1" applyFont="1" applyFill="1" applyBorder="1" applyAlignment="1">
      <alignment horizontal="left" vertical="top" indent="3"/>
    </xf>
    <xf numFmtId="0" fontId="12" fillId="0" borderId="19" xfId="3" quotePrefix="1" applyFont="1" applyFill="1" applyBorder="1" applyAlignment="1">
      <alignment horizontal="left" vertical="top" indent="3"/>
    </xf>
    <xf numFmtId="0" fontId="12" fillId="0" borderId="9" xfId="3" quotePrefix="1" applyFont="1" applyFill="1" applyBorder="1" applyAlignment="1">
      <alignment horizontal="left" vertical="top" indent="3"/>
    </xf>
    <xf numFmtId="0" fontId="12" fillId="0" borderId="10" xfId="3" quotePrefix="1" applyFont="1" applyFill="1" applyBorder="1" applyAlignment="1">
      <alignment horizontal="left" vertical="top" indent="3"/>
    </xf>
    <xf numFmtId="0" fontId="12" fillId="0" borderId="11" xfId="3" quotePrefix="1" applyFont="1" applyFill="1" applyBorder="1" applyAlignment="1">
      <alignment horizontal="left" vertical="top" indent="3"/>
    </xf>
    <xf numFmtId="0" fontId="5" fillId="2" borderId="0" xfId="1" applyFont="1" applyFill="1" applyAlignment="1">
      <alignment horizontal="justify" wrapText="1"/>
    </xf>
    <xf numFmtId="0" fontId="6" fillId="2" borderId="0" xfId="1" applyFont="1" applyFill="1" applyAlignment="1">
      <alignment horizontal="center" wrapText="1"/>
    </xf>
  </cellXfs>
  <cellStyles count="5">
    <cellStyle name="Normal 2 2" xfId="2" xr:uid="{00000000-0005-0000-0000-000000000000}"/>
    <cellStyle name="Normal_PrihodiIRashodiAnalitika 2003 2 2" xfId="4" xr:uid="{00000000-0005-0000-0000-000001000000}"/>
    <cellStyle name="Normalno" xfId="0" builtinId="0"/>
    <cellStyle name="Normalno 2 3" xfId="3" xr:uid="{00000000-0005-0000-0000-000003000000}"/>
    <cellStyle name="Normalno 5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0</xdr:rowOff>
    </xdr:from>
    <xdr:ext cx="5534025" cy="530603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5534025" cy="5306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abas/Documents/Pozdrav%20i%20tebi/Plan%202017-elementi/PLAN%20'17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an%20dokumenti\PLANSKI%20ELEMENTI%20('12)\PLAN%202012ID%20-%203.%20Izmjene%20i%20dopune%20poslovnog%20plana%2010.10.2012\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"/>
  <sheetViews>
    <sheetView tabSelected="1" view="pageBreakPreview" topLeftCell="A52" zoomScaleNormal="100" zoomScaleSheetLayoutView="100" workbookViewId="0">
      <selection activeCell="A5" sqref="A5:F5"/>
    </sheetView>
  </sheetViews>
  <sheetFormatPr defaultColWidth="9.109375" defaultRowHeight="14.4"/>
  <cols>
    <col min="1" max="1" width="7.5546875" style="140" customWidth="1"/>
    <col min="2" max="2" width="46.88671875" style="5" customWidth="1"/>
    <col min="3" max="3" width="8.109375" style="141" customWidth="1"/>
    <col min="4" max="6" width="13.6640625" style="5" customWidth="1"/>
    <col min="7" max="16384" width="9.109375" style="5"/>
  </cols>
  <sheetData>
    <row r="1" spans="1:7" ht="15.6">
      <c r="A1" s="1"/>
      <c r="B1" s="2"/>
      <c r="C1" s="3"/>
      <c r="D1" s="2"/>
      <c r="E1" s="2"/>
      <c r="F1" s="4"/>
      <c r="G1" s="161"/>
    </row>
    <row r="2" spans="1:7">
      <c r="A2" s="6"/>
      <c r="B2" s="2"/>
      <c r="C2" s="3"/>
      <c r="D2" s="2"/>
      <c r="E2" s="2"/>
      <c r="F2" s="4"/>
    </row>
    <row r="3" spans="1:7">
      <c r="A3" s="7"/>
      <c r="B3" s="2"/>
      <c r="C3" s="3"/>
      <c r="D3" s="2"/>
      <c r="E3" s="2"/>
      <c r="F3" s="2"/>
    </row>
    <row r="4" spans="1:7" ht="62.25" customHeight="1">
      <c r="A4" s="196" t="s">
        <v>107</v>
      </c>
      <c r="B4" s="196"/>
      <c r="C4" s="196"/>
      <c r="D4" s="196"/>
      <c r="E4" s="196"/>
      <c r="F4" s="196"/>
    </row>
    <row r="5" spans="1:7" ht="52.5" customHeight="1">
      <c r="A5" s="197" t="s">
        <v>106</v>
      </c>
      <c r="B5" s="197"/>
      <c r="C5" s="197"/>
      <c r="D5" s="197"/>
      <c r="E5" s="197"/>
      <c r="F5" s="197"/>
    </row>
    <row r="6" spans="1:7" ht="11.25" customHeight="1">
      <c r="A6" s="160"/>
      <c r="B6" s="160"/>
      <c r="C6" s="160"/>
      <c r="D6" s="160"/>
      <c r="E6" s="160"/>
      <c r="F6" s="160"/>
    </row>
    <row r="7" spans="1:7" ht="18.75" customHeight="1">
      <c r="A7" s="166" t="s">
        <v>0</v>
      </c>
      <c r="B7" s="166"/>
      <c r="C7" s="166"/>
      <c r="D7" s="166"/>
      <c r="E7" s="166"/>
      <c r="F7" s="166"/>
    </row>
    <row r="8" spans="1:7" ht="18.75" customHeight="1">
      <c r="A8" s="166" t="s">
        <v>1</v>
      </c>
      <c r="B8" s="166"/>
      <c r="C8" s="166"/>
      <c r="D8" s="166"/>
      <c r="E8" s="166"/>
      <c r="F8" s="166"/>
    </row>
    <row r="9" spans="1:7" ht="9" customHeight="1">
      <c r="A9" s="160"/>
      <c r="B9" s="160"/>
      <c r="C9" s="160"/>
      <c r="D9" s="160"/>
      <c r="E9" s="160"/>
      <c r="F9" s="160"/>
    </row>
    <row r="10" spans="1:7" ht="25.5" customHeight="1">
      <c r="A10" s="167" t="s">
        <v>2</v>
      </c>
      <c r="B10" s="168"/>
      <c r="C10" s="169"/>
      <c r="D10" s="8" t="s">
        <v>3</v>
      </c>
      <c r="E10" s="8" t="s">
        <v>4</v>
      </c>
      <c r="F10" s="8" t="s">
        <v>5</v>
      </c>
    </row>
    <row r="11" spans="1:7" ht="11.25" customHeight="1">
      <c r="A11" s="170">
        <v>1</v>
      </c>
      <c r="B11" s="171"/>
      <c r="C11" s="172"/>
      <c r="D11" s="9">
        <v>2</v>
      </c>
      <c r="E11" s="9">
        <v>3</v>
      </c>
      <c r="F11" s="9">
        <v>4</v>
      </c>
    </row>
    <row r="12" spans="1:7" ht="11.25" customHeight="1">
      <c r="A12" s="178" t="s">
        <v>6</v>
      </c>
      <c r="B12" s="179"/>
      <c r="C12" s="180"/>
      <c r="D12" s="10">
        <v>290529600</v>
      </c>
      <c r="E12" s="11">
        <f>F12-D12</f>
        <v>-204686600</v>
      </c>
      <c r="F12" s="10">
        <v>85843000</v>
      </c>
    </row>
    <row r="13" spans="1:7" ht="15" customHeight="1">
      <c r="A13" s="181" t="s">
        <v>7</v>
      </c>
      <c r="B13" s="182"/>
      <c r="C13" s="183"/>
      <c r="D13" s="12">
        <f>D12</f>
        <v>290529600</v>
      </c>
      <c r="E13" s="13">
        <f t="shared" ref="E13:F13" si="0">E12</f>
        <v>-204686600</v>
      </c>
      <c r="F13" s="12">
        <f t="shared" si="0"/>
        <v>85843000</v>
      </c>
    </row>
    <row r="14" spans="1:7" ht="11.25" customHeight="1">
      <c r="A14" s="184" t="s">
        <v>8</v>
      </c>
      <c r="B14" s="185"/>
      <c r="C14" s="186"/>
      <c r="D14" s="14">
        <v>190882753</v>
      </c>
      <c r="E14" s="15">
        <f>F14-D14</f>
        <v>-7952430</v>
      </c>
      <c r="F14" s="14">
        <v>182930323</v>
      </c>
    </row>
    <row r="15" spans="1:7" ht="11.25" customHeight="1">
      <c r="A15" s="184" t="s">
        <v>9</v>
      </c>
      <c r="B15" s="185"/>
      <c r="C15" s="186"/>
      <c r="D15" s="14">
        <v>96109622</v>
      </c>
      <c r="E15" s="15">
        <f>F15-D15</f>
        <v>-39507850</v>
      </c>
      <c r="F15" s="14">
        <v>56601772</v>
      </c>
    </row>
    <row r="16" spans="1:7" ht="15" customHeight="1">
      <c r="A16" s="181" t="s">
        <v>10</v>
      </c>
      <c r="B16" s="182"/>
      <c r="C16" s="183"/>
      <c r="D16" s="16">
        <f>D14+D15</f>
        <v>286992375</v>
      </c>
      <c r="E16" s="17">
        <f>E14+E15</f>
        <v>-47460280</v>
      </c>
      <c r="F16" s="16">
        <f>F14+F15</f>
        <v>239532095</v>
      </c>
    </row>
    <row r="17" spans="1:6" ht="11.25" customHeight="1">
      <c r="A17" s="187" t="s">
        <v>11</v>
      </c>
      <c r="B17" s="188"/>
      <c r="C17" s="189"/>
      <c r="D17" s="18">
        <f>D13-D16</f>
        <v>3537225</v>
      </c>
      <c r="E17" s="19">
        <f>E13-E16</f>
        <v>-157226320</v>
      </c>
      <c r="F17" s="18">
        <f>F13-F16</f>
        <v>-153689095</v>
      </c>
    </row>
    <row r="18" spans="1:6" ht="9" customHeight="1">
      <c r="A18" s="20"/>
      <c r="B18" s="20"/>
      <c r="C18" s="20"/>
      <c r="D18" s="21"/>
      <c r="E18" s="22"/>
      <c r="F18" s="23"/>
    </row>
    <row r="19" spans="1:6" ht="15.6">
      <c r="A19" s="166" t="s">
        <v>12</v>
      </c>
      <c r="B19" s="166"/>
      <c r="C19" s="166"/>
      <c r="D19" s="166"/>
      <c r="E19" s="166"/>
      <c r="F19" s="166"/>
    </row>
    <row r="20" spans="1:6" ht="9" customHeight="1">
      <c r="A20" s="24"/>
      <c r="B20" s="24"/>
      <c r="C20" s="24"/>
      <c r="D20" s="25"/>
      <c r="E20" s="26"/>
      <c r="F20" s="25"/>
    </row>
    <row r="21" spans="1:6" ht="25.5" customHeight="1">
      <c r="A21" s="167" t="s">
        <v>13</v>
      </c>
      <c r="B21" s="168"/>
      <c r="C21" s="169"/>
      <c r="D21" s="8" t="s">
        <v>3</v>
      </c>
      <c r="E21" s="8" t="s">
        <v>4</v>
      </c>
      <c r="F21" s="8" t="s">
        <v>5</v>
      </c>
    </row>
    <row r="22" spans="1:6" ht="11.25" customHeight="1">
      <c r="A22" s="170">
        <v>1</v>
      </c>
      <c r="B22" s="171"/>
      <c r="C22" s="172"/>
      <c r="D22" s="9">
        <v>2</v>
      </c>
      <c r="E22" s="9">
        <v>3</v>
      </c>
      <c r="F22" s="9">
        <v>4</v>
      </c>
    </row>
    <row r="23" spans="1:6" ht="11.25" customHeight="1">
      <c r="A23" s="190" t="s">
        <v>14</v>
      </c>
      <c r="B23" s="191"/>
      <c r="C23" s="192"/>
      <c r="D23" s="27">
        <v>527527343</v>
      </c>
      <c r="E23" s="28">
        <f>F23-D23</f>
        <v>-96580186</v>
      </c>
      <c r="F23" s="27">
        <v>430947157</v>
      </c>
    </row>
    <row r="24" spans="1:6" ht="11.25" customHeight="1">
      <c r="A24" s="193" t="s">
        <v>15</v>
      </c>
      <c r="B24" s="194"/>
      <c r="C24" s="195"/>
      <c r="D24" s="29">
        <f>-D23-D17</f>
        <v>-531064568</v>
      </c>
      <c r="E24" s="30">
        <f>F24-D24</f>
        <v>253806506</v>
      </c>
      <c r="F24" s="29">
        <f>-F23-F17</f>
        <v>-277258062</v>
      </c>
    </row>
    <row r="25" spans="1:6" ht="11.25" customHeight="1">
      <c r="A25" s="175" t="s">
        <v>16</v>
      </c>
      <c r="B25" s="176"/>
      <c r="C25" s="177"/>
      <c r="D25" s="31">
        <f>D13+D23-D16+D24</f>
        <v>0</v>
      </c>
      <c r="E25" s="31">
        <f>E13+E23-E16+E24</f>
        <v>0</v>
      </c>
      <c r="F25" s="31">
        <f>F13+F23-F16+F24</f>
        <v>0</v>
      </c>
    </row>
    <row r="26" spans="1:6" ht="9" customHeight="1">
      <c r="A26" s="160"/>
      <c r="B26" s="160"/>
      <c r="C26" s="160"/>
      <c r="D26" s="160"/>
      <c r="E26" s="160"/>
      <c r="F26" s="160"/>
    </row>
    <row r="27" spans="1:6" ht="18.75" customHeight="1">
      <c r="A27" s="166" t="s">
        <v>17</v>
      </c>
      <c r="B27" s="166"/>
      <c r="C27" s="166"/>
      <c r="D27" s="166"/>
      <c r="E27" s="166"/>
      <c r="F27" s="166"/>
    </row>
    <row r="28" spans="1:6" ht="9" customHeight="1">
      <c r="A28" s="160"/>
      <c r="B28" s="160"/>
      <c r="C28" s="160"/>
      <c r="D28" s="160"/>
      <c r="E28" s="160"/>
      <c r="F28" s="160"/>
    </row>
    <row r="29" spans="1:6" ht="26.4">
      <c r="A29" s="159" t="s">
        <v>18</v>
      </c>
      <c r="B29" s="159" t="s">
        <v>19</v>
      </c>
      <c r="C29" s="32" t="s">
        <v>20</v>
      </c>
      <c r="D29" s="8" t="s">
        <v>3</v>
      </c>
      <c r="E29" s="8" t="s">
        <v>4</v>
      </c>
      <c r="F29" s="8" t="s">
        <v>5</v>
      </c>
    </row>
    <row r="30" spans="1:6" ht="10.5" customHeight="1">
      <c r="A30" s="33">
        <v>1</v>
      </c>
      <c r="B30" s="34" t="s">
        <v>21</v>
      </c>
      <c r="C30" s="34" t="s">
        <v>22</v>
      </c>
      <c r="D30" s="35">
        <v>4</v>
      </c>
      <c r="E30" s="35">
        <v>5</v>
      </c>
      <c r="F30" s="35">
        <v>6</v>
      </c>
    </row>
    <row r="31" spans="1:6" s="40" customFormat="1" ht="15" customHeight="1">
      <c r="A31" s="36"/>
      <c r="B31" s="37" t="s">
        <v>23</v>
      </c>
      <c r="C31" s="38" t="s">
        <v>24</v>
      </c>
      <c r="D31" s="39">
        <f>D32</f>
        <v>90129600</v>
      </c>
      <c r="E31" s="144">
        <f>E32</f>
        <v>-50027600</v>
      </c>
      <c r="F31" s="39">
        <f>F32</f>
        <v>40102000</v>
      </c>
    </row>
    <row r="32" spans="1:6" s="40" customFormat="1" ht="15" customHeight="1">
      <c r="A32" s="41">
        <v>6</v>
      </c>
      <c r="B32" s="42" t="s">
        <v>6</v>
      </c>
      <c r="C32" s="43" t="s">
        <v>24</v>
      </c>
      <c r="D32" s="44">
        <f>D33+D35</f>
        <v>90129600</v>
      </c>
      <c r="E32" s="145">
        <f>E33+E35</f>
        <v>-50027600</v>
      </c>
      <c r="F32" s="44">
        <f>F33+F35</f>
        <v>40102000</v>
      </c>
    </row>
    <row r="33" spans="1:6" s="40" customFormat="1" ht="10.199999999999999">
      <c r="A33" s="45">
        <v>64</v>
      </c>
      <c r="B33" s="46" t="s">
        <v>25</v>
      </c>
      <c r="C33" s="47" t="s">
        <v>24</v>
      </c>
      <c r="D33" s="48">
        <f>D34</f>
        <v>175000</v>
      </c>
      <c r="E33" s="146">
        <f>E34</f>
        <v>-23000</v>
      </c>
      <c r="F33" s="48">
        <f>F34</f>
        <v>152000</v>
      </c>
    </row>
    <row r="34" spans="1:6" s="40" customFormat="1" ht="11.25" customHeight="1">
      <c r="A34" s="49">
        <v>641</v>
      </c>
      <c r="B34" s="50" t="s">
        <v>26</v>
      </c>
      <c r="C34" s="51" t="s">
        <v>24</v>
      </c>
      <c r="D34" s="52">
        <v>175000</v>
      </c>
      <c r="E34" s="147">
        <v>-23000</v>
      </c>
      <c r="F34" s="52">
        <f>D34+E34</f>
        <v>152000</v>
      </c>
    </row>
    <row r="35" spans="1:6" s="40" customFormat="1" ht="20.399999999999999">
      <c r="A35" s="53">
        <v>66</v>
      </c>
      <c r="B35" s="54" t="s">
        <v>27</v>
      </c>
      <c r="C35" s="55" t="s">
        <v>24</v>
      </c>
      <c r="D35" s="56">
        <f>D36</f>
        <v>89954600</v>
      </c>
      <c r="E35" s="148">
        <f>E36</f>
        <v>-50004600</v>
      </c>
      <c r="F35" s="56">
        <f>F36</f>
        <v>39950000</v>
      </c>
    </row>
    <row r="36" spans="1:6" s="40" customFormat="1" ht="11.4" customHeight="1">
      <c r="A36" s="57">
        <v>661</v>
      </c>
      <c r="B36" s="58" t="s">
        <v>28</v>
      </c>
      <c r="C36" s="59" t="s">
        <v>24</v>
      </c>
      <c r="D36" s="60">
        <v>89954600</v>
      </c>
      <c r="E36" s="149">
        <v>-50004600</v>
      </c>
      <c r="F36" s="61">
        <f>D36+E36</f>
        <v>39950000</v>
      </c>
    </row>
    <row r="37" spans="1:6" s="40" customFormat="1" ht="15" customHeight="1">
      <c r="A37" s="62"/>
      <c r="B37" s="63" t="s">
        <v>29</v>
      </c>
      <c r="C37" s="64" t="s">
        <v>30</v>
      </c>
      <c r="D37" s="65">
        <f>D38</f>
        <v>200400000</v>
      </c>
      <c r="E37" s="150">
        <f>E38</f>
        <v>-154659000</v>
      </c>
      <c r="F37" s="66">
        <f t="shared" ref="F37" si="1">F38</f>
        <v>45741000</v>
      </c>
    </row>
    <row r="38" spans="1:6" s="40" customFormat="1" ht="15" customHeight="1">
      <c r="A38" s="41">
        <v>6</v>
      </c>
      <c r="B38" s="42" t="s">
        <v>6</v>
      </c>
      <c r="C38" s="43" t="s">
        <v>30</v>
      </c>
      <c r="D38" s="44">
        <f>D39+D41</f>
        <v>200400000</v>
      </c>
      <c r="E38" s="145">
        <f>E39+E41</f>
        <v>-154659000</v>
      </c>
      <c r="F38" s="67">
        <f t="shared" ref="F38" si="2">F39+F41</f>
        <v>45741000</v>
      </c>
    </row>
    <row r="39" spans="1:6" s="40" customFormat="1" ht="20.399999999999999">
      <c r="A39" s="68">
        <v>65</v>
      </c>
      <c r="B39" s="54" t="s">
        <v>31</v>
      </c>
      <c r="C39" s="69" t="s">
        <v>30</v>
      </c>
      <c r="D39" s="70">
        <f>D40</f>
        <v>200000000</v>
      </c>
      <c r="E39" s="73">
        <f t="shared" ref="E39:F39" si="3">E40</f>
        <v>-154561000</v>
      </c>
      <c r="F39" s="71">
        <f t="shared" si="3"/>
        <v>45439000</v>
      </c>
    </row>
    <row r="40" spans="1:6" s="40" customFormat="1" ht="11.4" customHeight="1">
      <c r="A40" s="49">
        <v>652</v>
      </c>
      <c r="B40" s="50" t="s">
        <v>32</v>
      </c>
      <c r="C40" s="51" t="s">
        <v>30</v>
      </c>
      <c r="D40" s="52">
        <v>200000000</v>
      </c>
      <c r="E40" s="147">
        <v>-154561000</v>
      </c>
      <c r="F40" s="72">
        <f>D40+E40</f>
        <v>45439000</v>
      </c>
    </row>
    <row r="41" spans="1:6" s="40" customFormat="1" ht="11.4" customHeight="1">
      <c r="A41" s="68">
        <v>68</v>
      </c>
      <c r="B41" s="46" t="s">
        <v>33</v>
      </c>
      <c r="C41" s="69" t="s">
        <v>30</v>
      </c>
      <c r="D41" s="70">
        <f>SUM(D42:D43)</f>
        <v>400000</v>
      </c>
      <c r="E41" s="73">
        <f>SUM(E42:E43)</f>
        <v>-98000</v>
      </c>
      <c r="F41" s="71">
        <f t="shared" ref="F41" si="4">SUM(F42:F43)</f>
        <v>302000</v>
      </c>
    </row>
    <row r="42" spans="1:6" s="40" customFormat="1" ht="11.4" customHeight="1">
      <c r="A42" s="49">
        <v>681</v>
      </c>
      <c r="B42" s="50" t="s">
        <v>34</v>
      </c>
      <c r="C42" s="51" t="s">
        <v>30</v>
      </c>
      <c r="D42" s="52">
        <v>200000</v>
      </c>
      <c r="E42" s="147">
        <v>-198000</v>
      </c>
      <c r="F42" s="52">
        <f t="shared" ref="F42:F43" si="5">D42+E42</f>
        <v>2000</v>
      </c>
    </row>
    <row r="43" spans="1:6" s="40" customFormat="1" ht="11.4" customHeight="1">
      <c r="A43" s="57">
        <v>683</v>
      </c>
      <c r="B43" s="58" t="s">
        <v>35</v>
      </c>
      <c r="C43" s="59" t="s">
        <v>30</v>
      </c>
      <c r="D43" s="60">
        <v>200000</v>
      </c>
      <c r="E43" s="151">
        <v>100000</v>
      </c>
      <c r="F43" s="61">
        <f t="shared" si="5"/>
        <v>300000</v>
      </c>
    </row>
    <row r="44" spans="1:6" s="40" customFormat="1" ht="15" customHeight="1">
      <c r="A44" s="74"/>
      <c r="B44" s="75" t="s">
        <v>36</v>
      </c>
      <c r="C44" s="76"/>
      <c r="D44" s="77">
        <f>D31+D37</f>
        <v>290529600</v>
      </c>
      <c r="E44" s="152">
        <f>E31+E37</f>
        <v>-204686600</v>
      </c>
      <c r="F44" s="78">
        <f t="shared" ref="F44" si="6">F31+F37</f>
        <v>85843000</v>
      </c>
    </row>
    <row r="45" spans="1:6" ht="9" customHeight="1">
      <c r="A45" s="160"/>
      <c r="B45" s="160"/>
      <c r="C45" s="160"/>
      <c r="D45" s="160"/>
      <c r="E45" s="160"/>
      <c r="F45" s="160"/>
    </row>
    <row r="46" spans="1:6" ht="18.75" customHeight="1">
      <c r="A46" s="166" t="s">
        <v>37</v>
      </c>
      <c r="B46" s="166"/>
      <c r="C46" s="166"/>
      <c r="D46" s="166"/>
      <c r="E46" s="166"/>
      <c r="F46" s="166"/>
    </row>
    <row r="47" spans="1:6" ht="9" customHeight="1">
      <c r="A47" s="7"/>
      <c r="B47" s="2"/>
      <c r="C47" s="3"/>
      <c r="D47" s="79"/>
      <c r="E47" s="79"/>
      <c r="F47" s="79"/>
    </row>
    <row r="48" spans="1:6" ht="26.4">
      <c r="A48" s="7"/>
      <c r="B48" s="80" t="s">
        <v>38</v>
      </c>
      <c r="C48" s="32" t="s">
        <v>20</v>
      </c>
      <c r="D48" s="8" t="s">
        <v>3</v>
      </c>
      <c r="E48" s="8" t="s">
        <v>4</v>
      </c>
      <c r="F48" s="8" t="s">
        <v>5</v>
      </c>
    </row>
    <row r="49" spans="1:6" ht="9" customHeight="1">
      <c r="A49" s="7"/>
      <c r="B49" s="81" t="s">
        <v>39</v>
      </c>
      <c r="C49" s="81" t="s">
        <v>21</v>
      </c>
      <c r="D49" s="82">
        <v>3</v>
      </c>
      <c r="E49" s="82">
        <v>4</v>
      </c>
      <c r="F49" s="82">
        <v>5</v>
      </c>
    </row>
    <row r="50" spans="1:6" s="40" customFormat="1" ht="12.75" customHeight="1">
      <c r="A50" s="83"/>
      <c r="B50" s="84" t="s">
        <v>40</v>
      </c>
      <c r="C50" s="85" t="s">
        <v>24</v>
      </c>
      <c r="D50" s="86">
        <f>D59+D72</f>
        <v>120368470</v>
      </c>
      <c r="E50" s="87">
        <f>E59+E72</f>
        <v>-25739850</v>
      </c>
      <c r="F50" s="86">
        <f>F59+F72</f>
        <v>94628620</v>
      </c>
    </row>
    <row r="51" spans="1:6" s="40" customFormat="1" ht="12.75" customHeight="1">
      <c r="A51" s="83"/>
      <c r="B51" s="88" t="s">
        <v>41</v>
      </c>
      <c r="C51" s="89" t="s">
        <v>30</v>
      </c>
      <c r="D51" s="90">
        <f>D81+D107</f>
        <v>166301530</v>
      </c>
      <c r="E51" s="91">
        <f>E81+E107</f>
        <v>-21720430</v>
      </c>
      <c r="F51" s="90">
        <f>F81+F107</f>
        <v>144581100</v>
      </c>
    </row>
    <row r="52" spans="1:6" s="40" customFormat="1" ht="12.75" customHeight="1">
      <c r="A52" s="83"/>
      <c r="B52" s="88" t="s">
        <v>42</v>
      </c>
      <c r="C52" s="89" t="s">
        <v>43</v>
      </c>
      <c r="D52" s="90">
        <f>D119</f>
        <v>212933</v>
      </c>
      <c r="E52" s="91">
        <f t="shared" ref="E52:F52" si="7">E119</f>
        <v>0</v>
      </c>
      <c r="F52" s="90">
        <f t="shared" si="7"/>
        <v>212933</v>
      </c>
    </row>
    <row r="53" spans="1:6" s="40" customFormat="1" ht="23.25" customHeight="1">
      <c r="A53" s="83"/>
      <c r="B53" s="92" t="s">
        <v>44</v>
      </c>
      <c r="C53" s="93" t="s">
        <v>45</v>
      </c>
      <c r="D53" s="94">
        <f>D122</f>
        <v>109442</v>
      </c>
      <c r="E53" s="95">
        <f t="shared" ref="E53:F53" si="8">E122</f>
        <v>0</v>
      </c>
      <c r="F53" s="94">
        <f t="shared" si="8"/>
        <v>109442</v>
      </c>
    </row>
    <row r="54" spans="1:6" s="40" customFormat="1" ht="15" customHeight="1">
      <c r="A54" s="83"/>
      <c r="B54" s="96" t="s">
        <v>46</v>
      </c>
      <c r="C54" s="76"/>
      <c r="D54" s="77">
        <f>SUM(D50:D53)</f>
        <v>286992375</v>
      </c>
      <c r="E54" s="97">
        <f t="shared" ref="E54:F54" si="9">SUM(E50:E53)</f>
        <v>-47460280</v>
      </c>
      <c r="F54" s="77">
        <f t="shared" si="9"/>
        <v>239532095</v>
      </c>
    </row>
    <row r="55" spans="1:6" ht="7.5" customHeight="1">
      <c r="A55" s="7"/>
      <c r="B55" s="2"/>
      <c r="C55" s="3"/>
      <c r="D55" s="98"/>
      <c r="E55" s="99"/>
      <c r="F55" s="98"/>
    </row>
    <row r="56" spans="1:6" ht="7.5" customHeight="1">
      <c r="A56" s="7"/>
      <c r="B56" s="2"/>
      <c r="C56" s="3"/>
      <c r="D56" s="98"/>
      <c r="E56" s="99"/>
      <c r="F56" s="98"/>
    </row>
    <row r="57" spans="1:6" ht="26.4">
      <c r="A57" s="159" t="s">
        <v>18</v>
      </c>
      <c r="B57" s="159" t="s">
        <v>19</v>
      </c>
      <c r="C57" s="32" t="s">
        <v>20</v>
      </c>
      <c r="D57" s="8" t="s">
        <v>3</v>
      </c>
      <c r="E57" s="8" t="s">
        <v>4</v>
      </c>
      <c r="F57" s="8" t="s">
        <v>5</v>
      </c>
    </row>
    <row r="58" spans="1:6" ht="9" customHeight="1">
      <c r="A58" s="33">
        <v>1</v>
      </c>
      <c r="B58" s="34" t="s">
        <v>21</v>
      </c>
      <c r="C58" s="34" t="s">
        <v>22</v>
      </c>
      <c r="D58" s="35">
        <v>4</v>
      </c>
      <c r="E58" s="35">
        <v>5</v>
      </c>
      <c r="F58" s="35">
        <v>6</v>
      </c>
    </row>
    <row r="59" spans="1:6" s="40" customFormat="1" ht="15" customHeight="1">
      <c r="A59" s="100" t="s">
        <v>22</v>
      </c>
      <c r="B59" s="101" t="s">
        <v>47</v>
      </c>
      <c r="C59" s="102" t="s">
        <v>24</v>
      </c>
      <c r="D59" s="103">
        <f>D60+D64+D70</f>
        <v>79639970</v>
      </c>
      <c r="E59" s="104">
        <f>E60+E64+E70</f>
        <v>1692120</v>
      </c>
      <c r="F59" s="103">
        <f>F60+F64+F70</f>
        <v>81332090</v>
      </c>
    </row>
    <row r="60" spans="1:6" s="40" customFormat="1" ht="11.25" customHeight="1">
      <c r="A60" s="68" t="s">
        <v>24</v>
      </c>
      <c r="B60" s="105" t="s">
        <v>48</v>
      </c>
      <c r="C60" s="69" t="s">
        <v>24</v>
      </c>
      <c r="D60" s="70">
        <f>SUM(D61:D63)</f>
        <v>49859480</v>
      </c>
      <c r="E60" s="106">
        <f>SUM(E61:E63)</f>
        <v>-988320</v>
      </c>
      <c r="F60" s="70">
        <f>SUM(F61:F63)</f>
        <v>48871160</v>
      </c>
    </row>
    <row r="61" spans="1:6" s="40" customFormat="1" ht="11.4" customHeight="1">
      <c r="A61" s="49" t="s">
        <v>49</v>
      </c>
      <c r="B61" s="50" t="s">
        <v>50</v>
      </c>
      <c r="C61" s="51" t="s">
        <v>24</v>
      </c>
      <c r="D61" s="52">
        <v>40487940</v>
      </c>
      <c r="E61" s="107"/>
      <c r="F61" s="72">
        <f>D61+E61</f>
        <v>40487940</v>
      </c>
    </row>
    <row r="62" spans="1:6" s="40" customFormat="1" ht="11.4" customHeight="1">
      <c r="A62" s="108" t="s">
        <v>51</v>
      </c>
      <c r="B62" s="109" t="s">
        <v>52</v>
      </c>
      <c r="C62" s="110" t="s">
        <v>24</v>
      </c>
      <c r="D62" s="52">
        <v>2679150</v>
      </c>
      <c r="E62" s="107">
        <v>-988320</v>
      </c>
      <c r="F62" s="72">
        <f>D62+E62</f>
        <v>1690830</v>
      </c>
    </row>
    <row r="63" spans="1:6" s="40" customFormat="1" ht="11.4" customHeight="1">
      <c r="A63" s="49" t="s">
        <v>53</v>
      </c>
      <c r="B63" s="50" t="s">
        <v>54</v>
      </c>
      <c r="C63" s="51" t="s">
        <v>24</v>
      </c>
      <c r="D63" s="52">
        <v>6692390</v>
      </c>
      <c r="E63" s="107"/>
      <c r="F63" s="72">
        <f>D63+E63</f>
        <v>6692390</v>
      </c>
    </row>
    <row r="64" spans="1:6" s="40" customFormat="1" ht="11.4" customHeight="1">
      <c r="A64" s="68">
        <v>32</v>
      </c>
      <c r="B64" s="105" t="s">
        <v>55</v>
      </c>
      <c r="C64" s="69" t="s">
        <v>24</v>
      </c>
      <c r="D64" s="70">
        <f>SUM(D65:D69)</f>
        <v>29630490</v>
      </c>
      <c r="E64" s="106">
        <f>SUM(E65:E69)</f>
        <v>2680440</v>
      </c>
      <c r="F64" s="70">
        <f>SUM(F65:F69)</f>
        <v>32310930</v>
      </c>
    </row>
    <row r="65" spans="1:6" s="40" customFormat="1" ht="11.4" customHeight="1">
      <c r="A65" s="49">
        <v>321</v>
      </c>
      <c r="B65" s="50" t="s">
        <v>56</v>
      </c>
      <c r="C65" s="51" t="s">
        <v>24</v>
      </c>
      <c r="D65" s="52">
        <v>1079990</v>
      </c>
      <c r="E65" s="107"/>
      <c r="F65" s="72">
        <f>D65+E65</f>
        <v>1079990</v>
      </c>
    </row>
    <row r="66" spans="1:6" s="40" customFormat="1" ht="11.4" customHeight="1">
      <c r="A66" s="49">
        <v>322</v>
      </c>
      <c r="B66" s="50" t="s">
        <v>57</v>
      </c>
      <c r="C66" s="51" t="s">
        <v>24</v>
      </c>
      <c r="D66" s="52">
        <v>17006690</v>
      </c>
      <c r="E66" s="107">
        <v>4804910</v>
      </c>
      <c r="F66" s="72">
        <f>D66+E66</f>
        <v>21811600</v>
      </c>
    </row>
    <row r="67" spans="1:6" s="40" customFormat="1" ht="11.4" customHeight="1">
      <c r="A67" s="49">
        <v>323</v>
      </c>
      <c r="B67" s="50" t="s">
        <v>58</v>
      </c>
      <c r="C67" s="51" t="s">
        <v>24</v>
      </c>
      <c r="D67" s="52">
        <v>6390850</v>
      </c>
      <c r="E67" s="107">
        <v>-784620</v>
      </c>
      <c r="F67" s="72">
        <f>D67+E67</f>
        <v>5606230</v>
      </c>
    </row>
    <row r="68" spans="1:6" s="40" customFormat="1" ht="11.4" customHeight="1">
      <c r="A68" s="49">
        <v>324</v>
      </c>
      <c r="B68" s="50" t="s">
        <v>59</v>
      </c>
      <c r="C68" s="51" t="s">
        <v>24</v>
      </c>
      <c r="D68" s="52">
        <v>28400</v>
      </c>
      <c r="E68" s="107">
        <v>113600</v>
      </c>
      <c r="F68" s="72">
        <f>D68+E68</f>
        <v>142000</v>
      </c>
    </row>
    <row r="69" spans="1:6" s="40" customFormat="1" ht="11.25" customHeight="1">
      <c r="A69" s="49">
        <v>329</v>
      </c>
      <c r="B69" s="50" t="s">
        <v>60</v>
      </c>
      <c r="C69" s="51" t="s">
        <v>24</v>
      </c>
      <c r="D69" s="52">
        <v>5124560</v>
      </c>
      <c r="E69" s="107">
        <v>-1453450</v>
      </c>
      <c r="F69" s="72">
        <f>D69+E69</f>
        <v>3671110</v>
      </c>
    </row>
    <row r="70" spans="1:6" ht="11.25" customHeight="1">
      <c r="A70" s="68">
        <v>34</v>
      </c>
      <c r="B70" s="105" t="s">
        <v>61</v>
      </c>
      <c r="C70" s="69" t="s">
        <v>24</v>
      </c>
      <c r="D70" s="70">
        <f>SUM(D71)</f>
        <v>150000</v>
      </c>
      <c r="E70" s="106">
        <v>0</v>
      </c>
      <c r="F70" s="71">
        <f>SUM(F71)</f>
        <v>150000</v>
      </c>
    </row>
    <row r="71" spans="1:6" ht="11.25" customHeight="1">
      <c r="A71" s="49">
        <v>343</v>
      </c>
      <c r="B71" s="50" t="s">
        <v>62</v>
      </c>
      <c r="C71" s="51" t="s">
        <v>24</v>
      </c>
      <c r="D71" s="52">
        <v>150000</v>
      </c>
      <c r="E71" s="107">
        <v>0</v>
      </c>
      <c r="F71" s="72">
        <f>D71+E71</f>
        <v>150000</v>
      </c>
    </row>
    <row r="72" spans="1:6" s="40" customFormat="1" ht="15" customHeight="1">
      <c r="A72" s="111" t="s">
        <v>63</v>
      </c>
      <c r="B72" s="112" t="s">
        <v>9</v>
      </c>
      <c r="C72" s="113" t="s">
        <v>24</v>
      </c>
      <c r="D72" s="114">
        <f>D73+D78</f>
        <v>40728500</v>
      </c>
      <c r="E72" s="115">
        <f>E73+E78</f>
        <v>-27431970</v>
      </c>
      <c r="F72" s="114">
        <f>F73+F78</f>
        <v>13296530</v>
      </c>
    </row>
    <row r="73" spans="1:6" s="40" customFormat="1" ht="11.25" customHeight="1">
      <c r="A73" s="68" t="s">
        <v>64</v>
      </c>
      <c r="B73" s="105" t="s">
        <v>65</v>
      </c>
      <c r="C73" s="69" t="s">
        <v>24</v>
      </c>
      <c r="D73" s="70">
        <f>SUM(D74:D77)</f>
        <v>16952500</v>
      </c>
      <c r="E73" s="106">
        <f>SUM(E74:E77)</f>
        <v>-14413000</v>
      </c>
      <c r="F73" s="70">
        <f>SUM(F74:F77)</f>
        <v>2539500</v>
      </c>
    </row>
    <row r="74" spans="1:6" s="40" customFormat="1" ht="11.25" hidden="1" customHeight="1">
      <c r="A74" s="49" t="s">
        <v>66</v>
      </c>
      <c r="B74" s="50" t="s">
        <v>67</v>
      </c>
      <c r="C74" s="51" t="s">
        <v>24</v>
      </c>
      <c r="D74" s="52"/>
      <c r="E74" s="107"/>
      <c r="F74" s="72">
        <f>D74+E74</f>
        <v>0</v>
      </c>
    </row>
    <row r="75" spans="1:6" s="40" customFormat="1" ht="11.25" customHeight="1">
      <c r="A75" s="49">
        <v>422</v>
      </c>
      <c r="B75" s="50" t="s">
        <v>68</v>
      </c>
      <c r="C75" s="51" t="s">
        <v>24</v>
      </c>
      <c r="D75" s="52">
        <v>16052500</v>
      </c>
      <c r="E75" s="107">
        <v>-13613000</v>
      </c>
      <c r="F75" s="72">
        <f>D75+E75</f>
        <v>2439500</v>
      </c>
    </row>
    <row r="76" spans="1:6" s="40" customFormat="1" ht="11.25" customHeight="1">
      <c r="A76" s="49">
        <v>423</v>
      </c>
      <c r="B76" s="50" t="s">
        <v>69</v>
      </c>
      <c r="C76" s="51" t="s">
        <v>24</v>
      </c>
      <c r="D76" s="52">
        <v>800000</v>
      </c>
      <c r="E76" s="107">
        <v>-800000</v>
      </c>
      <c r="F76" s="72">
        <f>D76+E76</f>
        <v>0</v>
      </c>
    </row>
    <row r="77" spans="1:6" s="40" customFormat="1" ht="11.25" customHeight="1">
      <c r="A77" s="49">
        <v>426</v>
      </c>
      <c r="B77" s="50" t="s">
        <v>70</v>
      </c>
      <c r="C77" s="51" t="s">
        <v>24</v>
      </c>
      <c r="D77" s="107">
        <v>100000</v>
      </c>
      <c r="E77" s="107"/>
      <c r="F77" s="72">
        <f>D77+E77</f>
        <v>100000</v>
      </c>
    </row>
    <row r="78" spans="1:6" s="40" customFormat="1" ht="11.25" customHeight="1">
      <c r="A78" s="68">
        <v>45</v>
      </c>
      <c r="B78" s="105" t="s">
        <v>71</v>
      </c>
      <c r="C78" s="69" t="s">
        <v>24</v>
      </c>
      <c r="D78" s="70">
        <f>SUM(D79:D80)</f>
        <v>23776000</v>
      </c>
      <c r="E78" s="106">
        <f>SUM(E79:E80)</f>
        <v>-13018970</v>
      </c>
      <c r="F78" s="70">
        <f>SUM(F79:F80)</f>
        <v>10757030</v>
      </c>
    </row>
    <row r="79" spans="1:6" s="40" customFormat="1" ht="11.25" customHeight="1">
      <c r="A79" s="49">
        <v>451</v>
      </c>
      <c r="B79" s="50" t="s">
        <v>72</v>
      </c>
      <c r="C79" s="51" t="s">
        <v>24</v>
      </c>
      <c r="D79" s="52">
        <v>23571000</v>
      </c>
      <c r="E79" s="107">
        <v>-13256010</v>
      </c>
      <c r="F79" s="72">
        <f>D79+E79</f>
        <v>10314990</v>
      </c>
    </row>
    <row r="80" spans="1:6" s="40" customFormat="1" ht="11.25" customHeight="1">
      <c r="A80" s="49">
        <v>452</v>
      </c>
      <c r="B80" s="50" t="s">
        <v>73</v>
      </c>
      <c r="C80" s="51" t="s">
        <v>24</v>
      </c>
      <c r="D80" s="52">
        <v>205000</v>
      </c>
      <c r="E80" s="107">
        <v>237040</v>
      </c>
      <c r="F80" s="72">
        <f>D80+E80</f>
        <v>442040</v>
      </c>
    </row>
    <row r="81" spans="1:6" s="40" customFormat="1" ht="15" customHeight="1">
      <c r="A81" s="100" t="s">
        <v>22</v>
      </c>
      <c r="B81" s="101" t="s">
        <v>47</v>
      </c>
      <c r="C81" s="102" t="s">
        <v>30</v>
      </c>
      <c r="D81" s="103">
        <f>D82+D86+D92+D94+D96+D100+D102</f>
        <v>111029850</v>
      </c>
      <c r="E81" s="104">
        <f>E82+E86+E92+E94+E96+E100+E102</f>
        <v>-9644550</v>
      </c>
      <c r="F81" s="103">
        <f>F82+F86+F92+F94+F96+F100+F102</f>
        <v>101385300</v>
      </c>
    </row>
    <row r="82" spans="1:6" s="40" customFormat="1" ht="11.25" customHeight="1">
      <c r="A82" s="68" t="s">
        <v>24</v>
      </c>
      <c r="B82" s="105" t="s">
        <v>48</v>
      </c>
      <c r="C82" s="69" t="s">
        <v>30</v>
      </c>
      <c r="D82" s="70">
        <f>SUM(D83:D85)</f>
        <v>48916610</v>
      </c>
      <c r="E82" s="106">
        <f>SUM(E83:E85)</f>
        <v>-626880</v>
      </c>
      <c r="F82" s="70">
        <f>SUM(F83:F85)</f>
        <v>48289730</v>
      </c>
    </row>
    <row r="83" spans="1:6" s="40" customFormat="1" ht="11.25" customHeight="1">
      <c r="A83" s="49" t="s">
        <v>49</v>
      </c>
      <c r="B83" s="50" t="s">
        <v>50</v>
      </c>
      <c r="C83" s="51" t="s">
        <v>30</v>
      </c>
      <c r="D83" s="52">
        <v>39818400</v>
      </c>
      <c r="E83" s="107"/>
      <c r="F83" s="72">
        <f>D83+E83</f>
        <v>39818400</v>
      </c>
    </row>
    <row r="84" spans="1:6" s="40" customFormat="1" ht="11.25" customHeight="1">
      <c r="A84" s="108" t="s">
        <v>51</v>
      </c>
      <c r="B84" s="109" t="s">
        <v>52</v>
      </c>
      <c r="C84" s="110" t="s">
        <v>30</v>
      </c>
      <c r="D84" s="52">
        <v>2434110</v>
      </c>
      <c r="E84" s="107">
        <v>-626880</v>
      </c>
      <c r="F84" s="72">
        <f>D84+E84</f>
        <v>1807230</v>
      </c>
    </row>
    <row r="85" spans="1:6" s="40" customFormat="1" ht="11.25" customHeight="1">
      <c r="A85" s="49" t="s">
        <v>53</v>
      </c>
      <c r="B85" s="50" t="s">
        <v>54</v>
      </c>
      <c r="C85" s="51" t="s">
        <v>30</v>
      </c>
      <c r="D85" s="52">
        <v>6664100</v>
      </c>
      <c r="E85" s="107"/>
      <c r="F85" s="72">
        <f>D85+E85</f>
        <v>6664100</v>
      </c>
    </row>
    <row r="86" spans="1:6" s="40" customFormat="1" ht="11.25" customHeight="1">
      <c r="A86" s="68">
        <v>32</v>
      </c>
      <c r="B86" s="105" t="s">
        <v>55</v>
      </c>
      <c r="C86" s="69" t="s">
        <v>30</v>
      </c>
      <c r="D86" s="70">
        <f>SUM(D87:D91)</f>
        <v>35740600</v>
      </c>
      <c r="E86" s="106">
        <f>SUM(E87:E91)</f>
        <v>-1824050</v>
      </c>
      <c r="F86" s="70">
        <f>SUM(F87:F91)</f>
        <v>33916550</v>
      </c>
    </row>
    <row r="87" spans="1:6" s="40" customFormat="1" ht="11.25" customHeight="1">
      <c r="A87" s="49">
        <v>321</v>
      </c>
      <c r="B87" s="50" t="s">
        <v>56</v>
      </c>
      <c r="C87" s="51" t="s">
        <v>30</v>
      </c>
      <c r="D87" s="52">
        <v>2137520</v>
      </c>
      <c r="E87" s="107"/>
      <c r="F87" s="72">
        <f>D87+E87</f>
        <v>2137520</v>
      </c>
    </row>
    <row r="88" spans="1:6" s="40" customFormat="1" ht="11.25" customHeight="1">
      <c r="A88" s="49">
        <v>322</v>
      </c>
      <c r="B88" s="50" t="s">
        <v>57</v>
      </c>
      <c r="C88" s="51" t="s">
        <v>30</v>
      </c>
      <c r="D88" s="52">
        <v>9356410</v>
      </c>
      <c r="E88" s="107">
        <v>-9200</v>
      </c>
      <c r="F88" s="72">
        <f>D88+E88</f>
        <v>9347210</v>
      </c>
    </row>
    <row r="89" spans="1:6" s="40" customFormat="1" ht="11.25" customHeight="1">
      <c r="A89" s="49">
        <v>323</v>
      </c>
      <c r="B89" s="50" t="s">
        <v>58</v>
      </c>
      <c r="C89" s="51" t="s">
        <v>30</v>
      </c>
      <c r="D89" s="52">
        <v>15851570</v>
      </c>
      <c r="E89" s="107">
        <v>225950</v>
      </c>
      <c r="F89" s="72">
        <f>D89+E89</f>
        <v>16077520</v>
      </c>
    </row>
    <row r="90" spans="1:6" ht="11.25" customHeight="1">
      <c r="A90" s="157">
        <v>324</v>
      </c>
      <c r="B90" s="158" t="s">
        <v>59</v>
      </c>
      <c r="C90" s="153" t="s">
        <v>30</v>
      </c>
      <c r="D90" s="154">
        <v>10000</v>
      </c>
      <c r="E90" s="155">
        <v>40000</v>
      </c>
      <c r="F90" s="156">
        <f>D90+E90</f>
        <v>50000</v>
      </c>
    </row>
    <row r="91" spans="1:6" s="40" customFormat="1" ht="11.25" customHeight="1">
      <c r="A91" s="49">
        <v>329</v>
      </c>
      <c r="B91" s="50" t="s">
        <v>60</v>
      </c>
      <c r="C91" s="51" t="s">
        <v>30</v>
      </c>
      <c r="D91" s="52">
        <v>8385100</v>
      </c>
      <c r="E91" s="107">
        <v>-2080800</v>
      </c>
      <c r="F91" s="72">
        <f>D91+E91</f>
        <v>6304300</v>
      </c>
    </row>
    <row r="92" spans="1:6" s="40" customFormat="1" ht="11.25" customHeight="1">
      <c r="A92" s="68">
        <v>34</v>
      </c>
      <c r="B92" s="105" t="s">
        <v>61</v>
      </c>
      <c r="C92" s="69" t="s">
        <v>30</v>
      </c>
      <c r="D92" s="70">
        <f>SUM(D93)</f>
        <v>562000</v>
      </c>
      <c r="E92" s="106">
        <f>SUM(E93)</f>
        <v>-400000</v>
      </c>
      <c r="F92" s="70">
        <f>SUM(F93)</f>
        <v>162000</v>
      </c>
    </row>
    <row r="93" spans="1:6" s="40" customFormat="1" ht="11.25" customHeight="1">
      <c r="A93" s="49">
        <v>343</v>
      </c>
      <c r="B93" s="50" t="s">
        <v>62</v>
      </c>
      <c r="C93" s="51" t="s">
        <v>30</v>
      </c>
      <c r="D93" s="52">
        <v>562000</v>
      </c>
      <c r="E93" s="107">
        <v>-400000</v>
      </c>
      <c r="F93" s="72">
        <f>D93+E93</f>
        <v>162000</v>
      </c>
    </row>
    <row r="94" spans="1:6" ht="11.25" customHeight="1">
      <c r="A94" s="68" t="s">
        <v>74</v>
      </c>
      <c r="B94" s="105" t="s">
        <v>75</v>
      </c>
      <c r="C94" s="69" t="s">
        <v>30</v>
      </c>
      <c r="D94" s="70">
        <f>D95</f>
        <v>458400</v>
      </c>
      <c r="E94" s="106">
        <f>SUM(E95)</f>
        <v>0</v>
      </c>
      <c r="F94" s="70">
        <f>SUM(F95)</f>
        <v>458400</v>
      </c>
    </row>
    <row r="95" spans="1:6" ht="11.25" customHeight="1">
      <c r="A95" s="49" t="s">
        <v>76</v>
      </c>
      <c r="B95" s="50" t="s">
        <v>77</v>
      </c>
      <c r="C95" s="51" t="s">
        <v>30</v>
      </c>
      <c r="D95" s="52">
        <v>458400</v>
      </c>
      <c r="E95" s="107"/>
      <c r="F95" s="72">
        <f>D95+E95</f>
        <v>458400</v>
      </c>
    </row>
    <row r="96" spans="1:6" ht="11.25" customHeight="1">
      <c r="A96" s="68">
        <v>36</v>
      </c>
      <c r="B96" s="105" t="s">
        <v>78</v>
      </c>
      <c r="C96" s="69" t="s">
        <v>30</v>
      </c>
      <c r="D96" s="70">
        <f>SUM(D97:D99)</f>
        <v>20369000</v>
      </c>
      <c r="E96" s="106">
        <f>SUM(E97:E99)</f>
        <v>-6033620</v>
      </c>
      <c r="F96" s="70">
        <f>SUM(F97:F99)</f>
        <v>14335380</v>
      </c>
    </row>
    <row r="97" spans="1:6" ht="11.25" customHeight="1">
      <c r="A97" s="49">
        <v>363</v>
      </c>
      <c r="B97" s="50" t="s">
        <v>79</v>
      </c>
      <c r="C97" s="51" t="s">
        <v>30</v>
      </c>
      <c r="D97" s="52">
        <v>14369000</v>
      </c>
      <c r="E97" s="107">
        <v>-1414790</v>
      </c>
      <c r="F97" s="72">
        <f>D97+E97</f>
        <v>12954210</v>
      </c>
    </row>
    <row r="98" spans="1:6" ht="11.25" customHeight="1">
      <c r="A98" s="49">
        <v>366</v>
      </c>
      <c r="B98" s="50" t="s">
        <v>80</v>
      </c>
      <c r="C98" s="51" t="s">
        <v>30</v>
      </c>
      <c r="D98" s="52"/>
      <c r="E98" s="107">
        <v>15000</v>
      </c>
      <c r="F98" s="72">
        <f>D98+E98</f>
        <v>15000</v>
      </c>
    </row>
    <row r="99" spans="1:6" ht="11.25" customHeight="1">
      <c r="A99" s="49">
        <v>369</v>
      </c>
      <c r="B99" s="50" t="s">
        <v>81</v>
      </c>
      <c r="C99" s="51" t="s">
        <v>30</v>
      </c>
      <c r="D99" s="52">
        <v>6000000</v>
      </c>
      <c r="E99" s="107">
        <v>-4633830</v>
      </c>
      <c r="F99" s="72">
        <f>D99+E99</f>
        <v>1366170</v>
      </c>
    </row>
    <row r="100" spans="1:6" ht="11.25" customHeight="1">
      <c r="A100" s="68">
        <v>37</v>
      </c>
      <c r="B100" s="105" t="s">
        <v>82</v>
      </c>
      <c r="C100" s="69" t="s">
        <v>30</v>
      </c>
      <c r="D100" s="70">
        <f>SUM(D101)</f>
        <v>888000</v>
      </c>
      <c r="E100" s="106">
        <f>SUM(E101)</f>
        <v>0</v>
      </c>
      <c r="F100" s="70">
        <f>SUM(F101)</f>
        <v>888000</v>
      </c>
    </row>
    <row r="101" spans="1:6" ht="11.25" customHeight="1">
      <c r="A101" s="49">
        <v>372</v>
      </c>
      <c r="B101" s="50" t="s">
        <v>83</v>
      </c>
      <c r="C101" s="51" t="s">
        <v>30</v>
      </c>
      <c r="D101" s="52">
        <v>888000</v>
      </c>
      <c r="E101" s="107"/>
      <c r="F101" s="72">
        <f>D101+E101</f>
        <v>888000</v>
      </c>
    </row>
    <row r="102" spans="1:6" s="40" customFormat="1" ht="11.25" customHeight="1">
      <c r="A102" s="68">
        <v>38</v>
      </c>
      <c r="B102" s="105" t="s">
        <v>84</v>
      </c>
      <c r="C102" s="69" t="s">
        <v>30</v>
      </c>
      <c r="D102" s="70">
        <f>SUM(D103:D106)</f>
        <v>4095240</v>
      </c>
      <c r="E102" s="106">
        <f>SUM(E103:E106)</f>
        <v>-760000</v>
      </c>
      <c r="F102" s="70">
        <f>SUM(F103:F106)</f>
        <v>3335240</v>
      </c>
    </row>
    <row r="103" spans="1:6" s="40" customFormat="1" ht="11.25" customHeight="1">
      <c r="A103" s="49">
        <v>381</v>
      </c>
      <c r="B103" s="50" t="s">
        <v>85</v>
      </c>
      <c r="C103" s="51" t="s">
        <v>30</v>
      </c>
      <c r="D103" s="52">
        <v>600000</v>
      </c>
      <c r="E103" s="107">
        <v>-470000</v>
      </c>
      <c r="F103" s="72">
        <f>D103+E103</f>
        <v>130000</v>
      </c>
    </row>
    <row r="104" spans="1:6" s="40" customFormat="1" ht="11.25" customHeight="1">
      <c r="A104" s="49">
        <v>382</v>
      </c>
      <c r="B104" s="50" t="s">
        <v>86</v>
      </c>
      <c r="C104" s="51" t="s">
        <v>30</v>
      </c>
      <c r="D104" s="52">
        <v>3125000</v>
      </c>
      <c r="E104" s="107"/>
      <c r="F104" s="72">
        <f>D104+E104</f>
        <v>3125000</v>
      </c>
    </row>
    <row r="105" spans="1:6" s="40" customFormat="1" ht="11.25" customHeight="1">
      <c r="A105" s="49">
        <v>383</v>
      </c>
      <c r="B105" s="50" t="s">
        <v>87</v>
      </c>
      <c r="C105" s="51" t="s">
        <v>30</v>
      </c>
      <c r="D105" s="52">
        <v>370240</v>
      </c>
      <c r="E105" s="107">
        <v>-290000</v>
      </c>
      <c r="F105" s="72">
        <f>D105+E105</f>
        <v>80240</v>
      </c>
    </row>
    <row r="106" spans="1:6" ht="11.25" hidden="1" customHeight="1">
      <c r="A106" s="116" t="s">
        <v>88</v>
      </c>
      <c r="B106" s="117" t="s">
        <v>89</v>
      </c>
      <c r="C106" s="118" t="s">
        <v>30</v>
      </c>
      <c r="D106" s="119"/>
      <c r="E106" s="119"/>
      <c r="F106" s="72">
        <f>D106+E106</f>
        <v>0</v>
      </c>
    </row>
    <row r="107" spans="1:6" s="40" customFormat="1" ht="15" customHeight="1">
      <c r="A107" s="111" t="s">
        <v>63</v>
      </c>
      <c r="B107" s="112" t="s">
        <v>9</v>
      </c>
      <c r="C107" s="113" t="s">
        <v>30</v>
      </c>
      <c r="D107" s="114">
        <f>D108+D111+D116</f>
        <v>55271680</v>
      </c>
      <c r="E107" s="115">
        <f>E108+E111+E116</f>
        <v>-12075880</v>
      </c>
      <c r="F107" s="114">
        <f>F108+F111+F116</f>
        <v>43195800</v>
      </c>
    </row>
    <row r="108" spans="1:6" s="40" customFormat="1" ht="11.25" customHeight="1">
      <c r="A108" s="68" t="s">
        <v>90</v>
      </c>
      <c r="B108" s="105" t="s">
        <v>91</v>
      </c>
      <c r="C108" s="69" t="s">
        <v>30</v>
      </c>
      <c r="D108" s="70">
        <f>SUM(D109:D110)</f>
        <v>20000000</v>
      </c>
      <c r="E108" s="106">
        <f>SUM(E109:E110)</f>
        <v>-19230500</v>
      </c>
      <c r="F108" s="70">
        <f>SUM(F109:F110)</f>
        <v>769500</v>
      </c>
    </row>
    <row r="109" spans="1:6" s="40" customFormat="1" ht="11.25" customHeight="1">
      <c r="A109" s="49" t="s">
        <v>92</v>
      </c>
      <c r="B109" s="50" t="s">
        <v>93</v>
      </c>
      <c r="C109" s="51" t="s">
        <v>30</v>
      </c>
      <c r="D109" s="52">
        <v>14000000</v>
      </c>
      <c r="E109" s="107">
        <v>-13500000</v>
      </c>
      <c r="F109" s="52">
        <f>D109+E109</f>
        <v>500000</v>
      </c>
    </row>
    <row r="110" spans="1:6" s="40" customFormat="1" ht="11.25" customHeight="1">
      <c r="A110" s="108" t="s">
        <v>94</v>
      </c>
      <c r="B110" s="109" t="s">
        <v>95</v>
      </c>
      <c r="C110" s="110" t="s">
        <v>30</v>
      </c>
      <c r="D110" s="52">
        <v>6000000</v>
      </c>
      <c r="E110" s="107">
        <v>-5730500</v>
      </c>
      <c r="F110" s="52">
        <f>D110+E110</f>
        <v>269500</v>
      </c>
    </row>
    <row r="111" spans="1:6" s="40" customFormat="1" ht="11.25" customHeight="1">
      <c r="A111" s="68" t="s">
        <v>64</v>
      </c>
      <c r="B111" s="105" t="s">
        <v>65</v>
      </c>
      <c r="C111" s="69" t="s">
        <v>30</v>
      </c>
      <c r="D111" s="70">
        <f>SUM(D112:D115)</f>
        <v>19744820</v>
      </c>
      <c r="E111" s="106">
        <f>SUM(E112:E115)</f>
        <v>-14305450</v>
      </c>
      <c r="F111" s="70">
        <f>SUM(F112:F115)</f>
        <v>5439370</v>
      </c>
    </row>
    <row r="112" spans="1:6" s="40" customFormat="1" ht="11.25" customHeight="1">
      <c r="A112" s="49" t="s">
        <v>66</v>
      </c>
      <c r="B112" s="50" t="s">
        <v>67</v>
      </c>
      <c r="C112" s="51" t="s">
        <v>30</v>
      </c>
      <c r="D112" s="52">
        <v>1629000</v>
      </c>
      <c r="E112" s="107">
        <v>-1604000</v>
      </c>
      <c r="F112" s="52">
        <f>D112+E112</f>
        <v>25000</v>
      </c>
    </row>
    <row r="113" spans="1:6" s="40" customFormat="1" ht="11.25" customHeight="1">
      <c r="A113" s="49">
        <v>422</v>
      </c>
      <c r="B113" s="50" t="s">
        <v>68</v>
      </c>
      <c r="C113" s="51" t="s">
        <v>30</v>
      </c>
      <c r="D113" s="52">
        <v>9640820</v>
      </c>
      <c r="E113" s="107">
        <v>-6270840</v>
      </c>
      <c r="F113" s="52">
        <f>D113+E113</f>
        <v>3369980</v>
      </c>
    </row>
    <row r="114" spans="1:6" s="40" customFormat="1" ht="11.25" customHeight="1">
      <c r="A114" s="49">
        <v>423</v>
      </c>
      <c r="B114" s="50" t="s">
        <v>69</v>
      </c>
      <c r="C114" s="51" t="s">
        <v>30</v>
      </c>
      <c r="D114" s="52">
        <v>6800000</v>
      </c>
      <c r="E114" s="107">
        <v>-5155610</v>
      </c>
      <c r="F114" s="52">
        <f>D114+E114</f>
        <v>1644390</v>
      </c>
    </row>
    <row r="115" spans="1:6" s="40" customFormat="1" ht="11.25" customHeight="1">
      <c r="A115" s="49">
        <v>426</v>
      </c>
      <c r="B115" s="50" t="s">
        <v>70</v>
      </c>
      <c r="C115" s="51" t="s">
        <v>30</v>
      </c>
      <c r="D115" s="52">
        <v>1675000</v>
      </c>
      <c r="E115" s="107">
        <v>-1275000</v>
      </c>
      <c r="F115" s="52">
        <f>D115+E115</f>
        <v>400000</v>
      </c>
    </row>
    <row r="116" spans="1:6" s="40" customFormat="1" ht="11.25" customHeight="1">
      <c r="A116" s="68">
        <v>45</v>
      </c>
      <c r="B116" s="105" t="s">
        <v>71</v>
      </c>
      <c r="C116" s="69" t="s">
        <v>30</v>
      </c>
      <c r="D116" s="70">
        <f>SUM(D117:D118)</f>
        <v>15526860</v>
      </c>
      <c r="E116" s="106">
        <f>SUM(E117:E118)</f>
        <v>21460070</v>
      </c>
      <c r="F116" s="70">
        <f>SUM(F117:F118)</f>
        <v>36986930</v>
      </c>
    </row>
    <row r="117" spans="1:6" s="40" customFormat="1" ht="11.25" customHeight="1">
      <c r="A117" s="49">
        <v>451</v>
      </c>
      <c r="B117" s="50" t="s">
        <v>72</v>
      </c>
      <c r="C117" s="51" t="s">
        <v>30</v>
      </c>
      <c r="D117" s="52">
        <v>15277000</v>
      </c>
      <c r="E117" s="107">
        <v>21085710</v>
      </c>
      <c r="F117" s="52">
        <f>D117+E117</f>
        <v>36362710</v>
      </c>
    </row>
    <row r="118" spans="1:6" s="40" customFormat="1" ht="11.25" customHeight="1">
      <c r="A118" s="57">
        <v>452</v>
      </c>
      <c r="B118" s="58" t="s">
        <v>73</v>
      </c>
      <c r="C118" s="59" t="s">
        <v>30</v>
      </c>
      <c r="D118" s="60">
        <v>249860</v>
      </c>
      <c r="E118" s="120">
        <v>374360</v>
      </c>
      <c r="F118" s="60">
        <f>D118+E118</f>
        <v>624220</v>
      </c>
    </row>
    <row r="119" spans="1:6" s="40" customFormat="1" ht="15" customHeight="1">
      <c r="A119" s="111" t="s">
        <v>22</v>
      </c>
      <c r="B119" s="112" t="s">
        <v>47</v>
      </c>
      <c r="C119" s="113" t="s">
        <v>43</v>
      </c>
      <c r="D119" s="114">
        <f>D120</f>
        <v>212933</v>
      </c>
      <c r="E119" s="115">
        <f t="shared" ref="E119:F120" si="10">E120</f>
        <v>0</v>
      </c>
      <c r="F119" s="114">
        <f t="shared" si="10"/>
        <v>212933</v>
      </c>
    </row>
    <row r="120" spans="1:6" s="40" customFormat="1" ht="11.25" customHeight="1">
      <c r="A120" s="68">
        <v>32</v>
      </c>
      <c r="B120" s="105" t="s">
        <v>55</v>
      </c>
      <c r="C120" s="69" t="s">
        <v>43</v>
      </c>
      <c r="D120" s="70">
        <f>D121</f>
        <v>212933</v>
      </c>
      <c r="E120" s="106">
        <f t="shared" si="10"/>
        <v>0</v>
      </c>
      <c r="F120" s="70">
        <f t="shared" si="10"/>
        <v>212933</v>
      </c>
    </row>
    <row r="121" spans="1:6" s="40" customFormat="1" ht="11.25" customHeight="1">
      <c r="A121" s="108">
        <v>323</v>
      </c>
      <c r="B121" s="109" t="s">
        <v>58</v>
      </c>
      <c r="C121" s="110" t="s">
        <v>43</v>
      </c>
      <c r="D121" s="121">
        <v>212933</v>
      </c>
      <c r="E121" s="122"/>
      <c r="F121" s="121">
        <f>D121+E121</f>
        <v>212933</v>
      </c>
    </row>
    <row r="122" spans="1:6" s="40" customFormat="1" ht="15" customHeight="1">
      <c r="A122" s="100" t="s">
        <v>63</v>
      </c>
      <c r="B122" s="101" t="s">
        <v>9</v>
      </c>
      <c r="C122" s="102" t="s">
        <v>45</v>
      </c>
      <c r="D122" s="103">
        <f>D123</f>
        <v>109442</v>
      </c>
      <c r="E122" s="104">
        <f t="shared" ref="E122:F123" si="11">E123</f>
        <v>0</v>
      </c>
      <c r="F122" s="103">
        <f t="shared" si="11"/>
        <v>109442</v>
      </c>
    </row>
    <row r="123" spans="1:6" s="40" customFormat="1" ht="11.25" customHeight="1">
      <c r="A123" s="68" t="s">
        <v>64</v>
      </c>
      <c r="B123" s="105" t="s">
        <v>65</v>
      </c>
      <c r="C123" s="69" t="s">
        <v>45</v>
      </c>
      <c r="D123" s="70">
        <f>D124</f>
        <v>109442</v>
      </c>
      <c r="E123" s="106">
        <f t="shared" si="11"/>
        <v>0</v>
      </c>
      <c r="F123" s="70">
        <f t="shared" si="11"/>
        <v>109442</v>
      </c>
    </row>
    <row r="124" spans="1:6" s="40" customFormat="1" ht="11.25" customHeight="1">
      <c r="A124" s="49">
        <v>422</v>
      </c>
      <c r="B124" s="50" t="s">
        <v>68</v>
      </c>
      <c r="C124" s="51" t="s">
        <v>45</v>
      </c>
      <c r="D124" s="52">
        <v>109442</v>
      </c>
      <c r="E124" s="107"/>
      <c r="F124" s="52">
        <f>D124+E124</f>
        <v>109442</v>
      </c>
    </row>
    <row r="125" spans="1:6" s="40" customFormat="1" ht="15" customHeight="1">
      <c r="A125" s="123"/>
      <c r="B125" s="124" t="s">
        <v>46</v>
      </c>
      <c r="C125" s="76"/>
      <c r="D125" s="77">
        <f>D59+D72+D81+D107+D119+D122</f>
        <v>286992375</v>
      </c>
      <c r="E125" s="97">
        <f>E59+E72+E81+E107+E119+E122</f>
        <v>-47460280</v>
      </c>
      <c r="F125" s="77">
        <f>F59+F72+F81+F107+F119+F122</f>
        <v>239532095</v>
      </c>
    </row>
    <row r="126" spans="1:6" s="129" customFormat="1" ht="9" customHeight="1">
      <c r="A126" s="125"/>
      <c r="B126" s="126"/>
      <c r="C126" s="127"/>
      <c r="D126" s="128"/>
      <c r="E126" s="128"/>
      <c r="F126" s="128"/>
    </row>
    <row r="127" spans="1:6" s="129" customFormat="1" ht="6" customHeight="1">
      <c r="A127" s="125"/>
      <c r="B127" s="126"/>
      <c r="C127" s="127"/>
      <c r="D127" s="128"/>
      <c r="E127" s="128"/>
      <c r="F127" s="128"/>
    </row>
    <row r="128" spans="1:6" s="129" customFormat="1" ht="15" customHeight="1">
      <c r="A128" s="166" t="s">
        <v>96</v>
      </c>
      <c r="B128" s="166"/>
      <c r="C128" s="166"/>
      <c r="D128" s="166"/>
      <c r="E128" s="166"/>
      <c r="F128" s="166"/>
    </row>
    <row r="129" spans="1:6" s="129" customFormat="1" ht="9" customHeight="1">
      <c r="A129" s="125"/>
      <c r="B129" s="126"/>
      <c r="C129" s="127"/>
      <c r="D129" s="128"/>
      <c r="E129" s="128"/>
      <c r="F129" s="128"/>
    </row>
    <row r="130" spans="1:6" s="129" customFormat="1" ht="26.4">
      <c r="A130" s="167" t="s">
        <v>97</v>
      </c>
      <c r="B130" s="168"/>
      <c r="C130" s="169"/>
      <c r="D130" s="8" t="s">
        <v>3</v>
      </c>
      <c r="E130" s="8" t="s">
        <v>4</v>
      </c>
      <c r="F130" s="8" t="s">
        <v>5</v>
      </c>
    </row>
    <row r="131" spans="1:6" s="129" customFormat="1" ht="9" customHeight="1">
      <c r="A131" s="170">
        <v>1</v>
      </c>
      <c r="B131" s="171"/>
      <c r="C131" s="172"/>
      <c r="D131" s="9">
        <v>2</v>
      </c>
      <c r="E131" s="9">
        <v>3</v>
      </c>
      <c r="F131" s="9">
        <v>4</v>
      </c>
    </row>
    <row r="132" spans="1:6" s="129" customFormat="1" ht="11.25" customHeight="1">
      <c r="A132" s="130" t="s">
        <v>98</v>
      </c>
      <c r="B132" s="173" t="s">
        <v>99</v>
      </c>
      <c r="C132" s="174"/>
      <c r="D132" s="27">
        <v>286992375</v>
      </c>
      <c r="E132" s="28">
        <v>-47460280</v>
      </c>
      <c r="F132" s="27">
        <f t="shared" ref="F132:F135" si="12">D132+E132</f>
        <v>239532095</v>
      </c>
    </row>
    <row r="133" spans="1:6" s="129" customFormat="1" ht="11.25" customHeight="1">
      <c r="A133" s="131" t="s">
        <v>100</v>
      </c>
      <c r="B133" s="162" t="s">
        <v>101</v>
      </c>
      <c r="C133" s="163"/>
      <c r="D133" s="132">
        <v>286992375</v>
      </c>
      <c r="E133" s="30">
        <v>-47460280</v>
      </c>
      <c r="F133" s="132">
        <f t="shared" si="12"/>
        <v>239532095</v>
      </c>
    </row>
    <row r="134" spans="1:6" s="129" customFormat="1" ht="11.25" customHeight="1">
      <c r="A134" s="133" t="s">
        <v>102</v>
      </c>
      <c r="B134" s="162" t="s">
        <v>103</v>
      </c>
      <c r="C134" s="163"/>
      <c r="D134" s="134">
        <v>286992375</v>
      </c>
      <c r="E134" s="135">
        <v>-47460280</v>
      </c>
      <c r="F134" s="134">
        <f t="shared" si="12"/>
        <v>239532095</v>
      </c>
    </row>
    <row r="135" spans="1:6" s="129" customFormat="1" ht="11.25" customHeight="1">
      <c r="A135" s="136" t="s">
        <v>104</v>
      </c>
      <c r="B135" s="164" t="s">
        <v>105</v>
      </c>
      <c r="C135" s="165"/>
      <c r="D135" s="137">
        <v>286992375</v>
      </c>
      <c r="E135" s="138">
        <v>-47460280</v>
      </c>
      <c r="F135" s="137">
        <f t="shared" si="12"/>
        <v>239532095</v>
      </c>
    </row>
    <row r="136" spans="1:6" s="129" customFormat="1" ht="8.25" customHeight="1">
      <c r="A136" s="125"/>
      <c r="B136" s="126"/>
      <c r="C136" s="127"/>
      <c r="D136" s="128"/>
      <c r="E136" s="128"/>
      <c r="F136" s="128"/>
    </row>
    <row r="137" spans="1:6">
      <c r="A137" s="139" t="s">
        <v>108</v>
      </c>
      <c r="B137" s="2"/>
      <c r="C137" s="3"/>
      <c r="D137" s="2"/>
      <c r="E137" s="2"/>
      <c r="F137" s="2"/>
    </row>
    <row r="138" spans="1:6" ht="12" customHeight="1">
      <c r="A138" s="139" t="s">
        <v>109</v>
      </c>
      <c r="B138" s="2"/>
      <c r="C138" s="3"/>
      <c r="D138" s="2"/>
      <c r="E138" s="2"/>
      <c r="F138" s="2"/>
    </row>
    <row r="139" spans="1:6" s="140" customFormat="1" ht="11.25" customHeight="1">
      <c r="B139" s="5"/>
      <c r="C139" s="141"/>
      <c r="D139" s="5"/>
      <c r="E139" s="5"/>
      <c r="F139" s="5"/>
    </row>
    <row r="140" spans="1:6" s="140" customFormat="1" ht="11.25" customHeight="1">
      <c r="B140" s="5"/>
      <c r="C140" s="141"/>
      <c r="D140" s="5"/>
      <c r="E140" s="142"/>
      <c r="F140" s="5"/>
    </row>
    <row r="141" spans="1:6" s="140" customFormat="1" ht="9" customHeight="1">
      <c r="B141" s="5"/>
      <c r="C141" s="141"/>
      <c r="D141" s="143"/>
      <c r="E141" s="143"/>
      <c r="F141" s="143"/>
    </row>
    <row r="142" spans="1:6" ht="9" customHeight="1">
      <c r="D142" s="143"/>
      <c r="E142" s="143"/>
      <c r="F142" s="143"/>
    </row>
    <row r="143" spans="1:6" ht="9" customHeight="1">
      <c r="D143" s="143"/>
      <c r="E143" s="143"/>
      <c r="F143" s="143"/>
    </row>
  </sheetData>
  <mergeCells count="27">
    <mergeCell ref="A11:C11"/>
    <mergeCell ref="A4:F4"/>
    <mergeCell ref="A5:F5"/>
    <mergeCell ref="A7:F7"/>
    <mergeCell ref="A8:F8"/>
    <mergeCell ref="A10:C10"/>
    <mergeCell ref="A25:C25"/>
    <mergeCell ref="A12:C12"/>
    <mergeCell ref="A13:C13"/>
    <mergeCell ref="A14:C14"/>
    <mergeCell ref="A15:C15"/>
    <mergeCell ref="A16:C16"/>
    <mergeCell ref="A17:C17"/>
    <mergeCell ref="A19:F19"/>
    <mergeCell ref="A21:C21"/>
    <mergeCell ref="A22:C22"/>
    <mergeCell ref="A23:C23"/>
    <mergeCell ref="A24:C24"/>
    <mergeCell ref="B133:C133"/>
    <mergeCell ref="B134:C134"/>
    <mergeCell ref="B135:C135"/>
    <mergeCell ref="A27:F27"/>
    <mergeCell ref="A46:F46"/>
    <mergeCell ref="A128:F128"/>
    <mergeCell ref="A130:C130"/>
    <mergeCell ref="A131:C131"/>
    <mergeCell ref="B132:C132"/>
  </mergeCells>
  <printOptions horizontalCentered="1"/>
  <pageMargins left="0.31496062992125984" right="0.31496062992125984" top="0.6692913385826772" bottom="0.19685039370078741" header="0.19685039370078741" footer="0.11811023622047245"/>
  <pageSetup paperSize="9" scale="85" orientation="portrait" r:id="rId1"/>
  <headerFooter>
    <oddHeader>&amp;R&amp;"Times New Roman,Uobičajeno"&amp;8 2. Izmjene i dopune Financijskog plana za 2020. godinu</oddHeader>
    <oddFooter>&amp;C&amp;"Times New Roman,Uobičajeno"&amp;8Stranica &amp;P od &amp;N</oddFooter>
  </headerFooter>
  <rowBreaks count="1" manualBreakCount="1">
    <brk id="5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2.ID Financijskog plana '20</vt:lpstr>
      <vt:lpstr>'2.ID Financijskog plana ''20'!Podrucje_ispisa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Mirijana Labaš</dc:creator>
  <cp:lastModifiedBy>Ivan Barković</cp:lastModifiedBy>
  <cp:lastPrinted>2021-01-07T08:32:00Z</cp:lastPrinted>
  <dcterms:created xsi:type="dcterms:W3CDTF">2020-07-01T10:23:05Z</dcterms:created>
  <dcterms:modified xsi:type="dcterms:W3CDTF">2021-01-07T14:04:30Z</dcterms:modified>
</cp:coreProperties>
</file>