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vacic\Documents\PLAN I ANALIZA\Plan 2021\"/>
    </mc:Choice>
  </mc:AlternateContent>
  <bookViews>
    <workbookView xWindow="0" yWindow="0" windowWidth="25275" windowHeight="17715"/>
  </bookViews>
  <sheets>
    <sheet name="Financijski plan 2021.-2023." sheetId="3" r:id="rId1"/>
  </sheets>
  <externalReferences>
    <externalReference r:id="rId2"/>
    <externalReference r:id="rId3"/>
  </externalReferences>
  <definedNames>
    <definedName name="_FiltarBaze" localSheetId="0" hidden="1">'Financijski plan 2021.-2023.'!#REF!</definedName>
    <definedName name="đpđpđšpđšp" localSheetId="0">#REF!</definedName>
    <definedName name="đpđpđšpđšp">#REF!</definedName>
    <definedName name="_xlnm.Print_Area" localSheetId="0">'Financijski plan 2021.-2023.'!$A$1:$F$126</definedName>
    <definedName name="SvePozicije">'[1]Sveukupno (2)'!$A:$A</definedName>
    <definedName name="t" localSheetId="0">'[2]Plan inv.''12.cto - ID 08.11.''12'!#REF!</definedName>
    <definedName name="t">'[2]Plan inv.''12.cto - ID 08.11.''12'!#REF!</definedName>
    <definedName name="Ulaganja" localSheetId="0">'[2]Plan inv.''12.cto - ID 08.11.''12'!#REF!</definedName>
    <definedName name="Ulaganja">'[2]Plan inv.''12.cto - ID 08.11.''12'!#REF!</definedName>
    <definedName name="Ulaganja_na_tuđoj_imovini" localSheetId="0">'[2]Plan inv.''12.cto - ID 08.11.''12'!#REF!</definedName>
    <definedName name="Ulaganja_na_tuđoj_imovini">'[2]Plan inv.''12.cto - ID 08.11.''12'!#REF!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3" l="1"/>
  <c r="D105" i="3"/>
  <c r="D102" i="3"/>
  <c r="D101" i="3" s="1"/>
  <c r="F101" i="3"/>
  <c r="E101" i="3"/>
  <c r="D98" i="3"/>
  <c r="D96" i="3"/>
  <c r="D93" i="3"/>
  <c r="D91" i="3"/>
  <c r="D89" i="3"/>
  <c r="D83" i="3"/>
  <c r="D79" i="3"/>
  <c r="D78" i="3" s="1"/>
  <c r="D51" i="3" s="1"/>
  <c r="F78" i="3"/>
  <c r="F51" i="3" s="1"/>
  <c r="E78" i="3"/>
  <c r="E51" i="3" s="1"/>
  <c r="D75" i="3"/>
  <c r="D71" i="3"/>
  <c r="D70" i="3" s="1"/>
  <c r="F70" i="3"/>
  <c r="F50" i="3" s="1"/>
  <c r="E70" i="3"/>
  <c r="D68" i="3"/>
  <c r="D57" i="3" s="1"/>
  <c r="D62" i="3"/>
  <c r="D58" i="3"/>
  <c r="F57" i="3"/>
  <c r="F113" i="3" s="1"/>
  <c r="E57" i="3"/>
  <c r="E113" i="3" s="1"/>
  <c r="E50" i="3"/>
  <c r="E52" i="3" s="1"/>
  <c r="F41" i="3"/>
  <c r="E41" i="3"/>
  <c r="D41" i="3"/>
  <c r="F39" i="3"/>
  <c r="F38" i="3" s="1"/>
  <c r="F37" i="3" s="1"/>
  <c r="E39" i="3"/>
  <c r="E38" i="3" s="1"/>
  <c r="E37" i="3" s="1"/>
  <c r="D39" i="3"/>
  <c r="D38" i="3" s="1"/>
  <c r="D37" i="3" s="1"/>
  <c r="F35" i="3"/>
  <c r="F32" i="3" s="1"/>
  <c r="F31" i="3" s="1"/>
  <c r="F44" i="3" s="1"/>
  <c r="E35" i="3"/>
  <c r="D35" i="3"/>
  <c r="D32" i="3" s="1"/>
  <c r="D31" i="3" s="1"/>
  <c r="F33" i="3"/>
  <c r="E33" i="3"/>
  <c r="D33" i="3"/>
  <c r="E32" i="3"/>
  <c r="E31" i="3" s="1"/>
  <c r="E44" i="3" s="1"/>
  <c r="D17" i="3"/>
  <c r="D24" i="3" s="1"/>
  <c r="F16" i="3"/>
  <c r="E16" i="3"/>
  <c r="E17" i="3" s="1"/>
  <c r="D16" i="3"/>
  <c r="F13" i="3"/>
  <c r="E13" i="3"/>
  <c r="D13" i="3"/>
  <c r="E23" i="3" l="1"/>
  <c r="D25" i="3"/>
  <c r="D113" i="3"/>
  <c r="D50" i="3"/>
  <c r="D52" i="3" s="1"/>
  <c r="D44" i="3"/>
  <c r="F52" i="3"/>
  <c r="F17" i="3"/>
  <c r="E24" i="3" l="1"/>
  <c r="F23" i="3" s="1"/>
  <c r="E25" i="3" l="1"/>
  <c r="F24" i="3"/>
  <c r="F25" i="3"/>
</calcChain>
</file>

<file path=xl/sharedStrings.xml><?xml version="1.0" encoding="utf-8"?>
<sst xmlns="http://schemas.openxmlformats.org/spreadsheetml/2006/main" count="227" uniqueCount="102">
  <si>
    <t>OPĆI DIO</t>
  </si>
  <si>
    <t>A.  RAČUN PRIHODA I RASHODA</t>
  </si>
  <si>
    <t>RAČUN PRIHODA I RASHODA</t>
  </si>
  <si>
    <t>PRIHODI POSLOVANJA</t>
  </si>
  <si>
    <t>UKUPNI PRIHODI</t>
  </si>
  <si>
    <t>RASHODI  POSLOVANJA</t>
  </si>
  <si>
    <t>RASHODI ZA NABAVU NEFINANCIJSKE IMOVINE</t>
  </si>
  <si>
    <t>UKUPNI RASHODI</t>
  </si>
  <si>
    <t>RAZLIKA - VIŠAK / MANJAK</t>
  </si>
  <si>
    <t>B.  RAČUN FINANCIRANJA</t>
  </si>
  <si>
    <t>RAČUN FINANCIRANJA</t>
  </si>
  <si>
    <t>DONOS VIŠKA IZ PRETHODNE GODINE</t>
  </si>
  <si>
    <t>PRIJENOS VIŠKA U SLJEDEĆE RAZDOBLJE</t>
  </si>
  <si>
    <t>VIŠAK / MANJAK</t>
  </si>
  <si>
    <t>RAČUN</t>
  </si>
  <si>
    <t>NAZIV RAČUNA</t>
  </si>
  <si>
    <t>IZVORI</t>
  </si>
  <si>
    <t>2</t>
  </si>
  <si>
    <t>3</t>
  </si>
  <si>
    <t>IZVOR: VLASTITI PRIHODI</t>
  </si>
  <si>
    <t>31</t>
  </si>
  <si>
    <t>Prihodi od imovine</t>
  </si>
  <si>
    <t>Prihodi od financijske imovine</t>
  </si>
  <si>
    <t>Prihodi od prodaje proizvoda i robe te pruženih usluga i prihoda od donacija</t>
  </si>
  <si>
    <t>Prihodi od prodaje proizvoda i robe te pruženih usluga</t>
  </si>
  <si>
    <t>IZVOR: OSTALI PRIHODI ZA POSEBNE NAMJENE</t>
  </si>
  <si>
    <t>43</t>
  </si>
  <si>
    <t>Prihodi po posebnim propisima</t>
  </si>
  <si>
    <t>Kazne, upravne mjere i ostali prihodi</t>
  </si>
  <si>
    <t>Kazne i upravne mjere</t>
  </si>
  <si>
    <t>Ostali prihodi</t>
  </si>
  <si>
    <t>UKUPNO PRIHODI I PRIMICI</t>
  </si>
  <si>
    <t>NAZIV IZVORA FINANCIRANJA</t>
  </si>
  <si>
    <t>1</t>
  </si>
  <si>
    <t>VLASTITI PRIHODI</t>
  </si>
  <si>
    <t>OSTALI PRIHODI ZA POSEBNE NAMJENE</t>
  </si>
  <si>
    <t>UKUPNO RASHODI I IZDACI</t>
  </si>
  <si>
    <t>RASHODI POSLOVANJA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</si>
  <si>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</si>
  <si>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</si>
  <si>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</si>
  <si>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</si>
  <si>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</si>
  <si>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</si>
  <si>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</si>
  <si>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</si>
  <si>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</si>
  <si>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</si>
  <si>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</si>
  <si>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</si>
  <si>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</si>
  <si>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</si>
  <si>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</si>
  <si>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4</t>
  </si>
  <si>
    <t>42</t>
  </si>
  <si>
    <t>Rashodi za nabavu proizvedene dugotrajne imovine</t>
  </si>
  <si>
    <t>421</t>
  </si>
  <si>
    <t>Građevinski objekti</t>
  </si>
  <si>
    <t>Postrojenja i oprema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</si>
  <si>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</si>
  <si>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</si>
  <si>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</si>
  <si>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</si>
  <si>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</si>
  <si>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35</t>
  </si>
  <si>
    <t>Subvencije</t>
  </si>
  <si>
    <t>351</t>
  </si>
  <si>
    <t>Subvencije trgovačkim društvima u javnom sektoru</t>
  </si>
  <si>
    <t>Pomoći dane u inozemstvo i unutar općeg proračuna</t>
  </si>
  <si>
    <t>Pomoći unutar općeg proračuna</t>
  </si>
  <si>
    <t>Prijenosi između proračunskih korisnika istog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</si>
  <si>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</si>
  <si>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</si>
  <si>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</si>
  <si>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</si>
  <si>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</si>
  <si>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</si>
  <si>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</si>
  <si>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</si>
  <si>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</si>
  <si>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</si>
  <si>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</si>
  <si>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POSEBNI DIO</t>
  </si>
  <si>
    <t>RASHODI PO PRORAČUNSKIM KLASIFIKACIJAMA I AKTIVNOSTIMA</t>
  </si>
  <si>
    <t>054</t>
  </si>
  <si>
    <t>Funkcijska klasifikacija: ZAŠTITA BIORAZNOLIKOSTI I KRAJOLIKA</t>
  </si>
  <si>
    <t>07715</t>
  </si>
  <si>
    <t>3401</t>
  </si>
  <si>
    <t>A779047</t>
  </si>
  <si>
    <t>PLAN 2021.</t>
  </si>
  <si>
    <t>PLAN 2022.</t>
  </si>
  <si>
    <t>Aktivnost: ADMINISTRACIJA I UPRAVLJANJE (iz evidencijskih prihoda)</t>
  </si>
  <si>
    <t>Organizacijska klasifikacija / Glava: NACIONALNI PARKOVI I PARKOVI PRIRODE</t>
  </si>
  <si>
    <t>Programska klasifikacija / Program: ZAŠTITA PRIRODE</t>
  </si>
  <si>
    <t>PLAN RASHODA PO IZVORIMA FINANCIRANJA I EKONOMSKOJ KLASIFIKACIJI</t>
  </si>
  <si>
    <t>PLAN PRIHODA PO IZVORIMA FINANCIRANJA I EKONOMSKOJ KLASIFIKACIJI</t>
  </si>
  <si>
    <t>PLAN 2023.</t>
  </si>
  <si>
    <t>FINANCIJSKI PLAN JAVNE USTANOVE "NACIONALNI PARK PLITVIČKA JEZERA" ZA 2021. GODINU S PROJEKCIJAMA ZA 2022. I 2023. GODINU</t>
  </si>
  <si>
    <t>Prihodi od upravnih i administrativnih pristojbi, pristojbi po posebnim propisima i naknada</t>
  </si>
  <si>
    <t xml:space="preserve">                   Na temelju članka 134. stavka 1. podstavka 5. Zakona o zaštiti prirode (Narodne novine, broj 80/13, 15/18, 14/19 i 127/19), članka 14. stavka 1. podstavka 5. Statuta Javne ustanove "Nacionalni park Plitvička jezera" (Klasa: 011-01/04-01/56, Urbroj: 517-04-14-5 od 28. svibnja 2014. godine) i članka 24. Poslovnika o radu Upravnog vijeća Javne ustanove „Nacionalni park Plitvička jezera“, Upravno vijeće Javne ustanove "Nacionalni park Plitvička jezera" je na 8. e-sjednici održanoj dana 30. prosinca 2020. godine donijelo Odluku o financijskom planu za 2021. godinu s projekcijama za 2022. i 2023. godinu, kojim se utvrđuje kako slijedi:</t>
  </si>
  <si>
    <t>U Plitvičkim Jezerima, 30. prosinca 2020. godine</t>
  </si>
  <si>
    <r>
      <t>Ur.bro</t>
    </r>
    <r>
      <rPr>
        <sz val="9"/>
        <rFont val="Times New Roman"/>
        <family val="1"/>
        <charset val="238"/>
      </rPr>
      <t>j:  2875</t>
    </r>
    <r>
      <rPr>
        <sz val="9"/>
        <color theme="1"/>
        <rFont val="Times New Roman"/>
        <family val="1"/>
        <charset val="238"/>
      </rPr>
      <t>/20.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</si>
</sst>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#,##0.00_ ;[Red]\-#,##0.00\ 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indexed="8"/>
      <name val="MS Sans Serif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1" fillId="0" borderId="0"/>
  </cellStyleXfs>
  <cellXfs count="157">
    <xf numFmtId="0" fontId="0" fillId="0" borderId="0" xfId="0"/>
    <xf numFmtId="0" fontId="2" fillId="2" borderId="0" xfId="1" applyFont="1" applyFill="1" applyAlignment="1">
      <alignment horizontal="left" indent="1"/>
    </xf>
    <xf numFmtId="0" fontId="1" fillId="2" borderId="0" xfId="1" applyFill="1"/>
    <xf numFmtId="0" fontId="1" fillId="2" borderId="0" xfId="1" applyFill="1" applyAlignment="1">
      <alignment horizontal="center"/>
    </xf>
    <xf numFmtId="0" fontId="3" fillId="2" borderId="0" xfId="1" applyFont="1" applyFill="1" applyAlignment="1">
      <alignment horizontal="right"/>
    </xf>
    <xf numFmtId="0" fontId="1" fillId="0" borderId="0" xfId="1"/>
    <xf numFmtId="0" fontId="4" fillId="2" borderId="0" xfId="1" applyFont="1" applyFill="1" applyAlignment="1">
      <alignment horizontal="left" indent="1"/>
    </xf>
    <xf numFmtId="0" fontId="1" fillId="2" borderId="0" xfId="1" applyFill="1" applyAlignment="1">
      <alignment horizontal="left" indent="1"/>
    </xf>
    <xf numFmtId="0" fontId="9" fillId="3" borderId="4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" fontId="13" fillId="4" borderId="8" xfId="3" applyNumberFormat="1" applyFont="1" applyFill="1" applyBorder="1" applyAlignment="1">
      <alignment horizontal="right" vertical="top"/>
    </xf>
    <xf numFmtId="4" fontId="15" fillId="5" borderId="12" xfId="3" applyNumberFormat="1" applyFont="1" applyFill="1" applyBorder="1" applyAlignment="1">
      <alignment horizontal="right"/>
    </xf>
    <xf numFmtId="4" fontId="13" fillId="4" borderId="12" xfId="3" applyNumberFormat="1" applyFont="1" applyFill="1" applyBorder="1" applyAlignment="1" applyProtection="1">
      <alignment vertical="top" wrapText="1"/>
    </xf>
    <xf numFmtId="164" fontId="13" fillId="4" borderId="12" xfId="3" applyNumberFormat="1" applyFont="1" applyFill="1" applyBorder="1" applyAlignment="1" applyProtection="1">
      <alignment vertical="top" wrapText="1"/>
    </xf>
    <xf numFmtId="4" fontId="15" fillId="5" borderId="12" xfId="3" applyNumberFormat="1" applyFont="1" applyFill="1" applyBorder="1" applyAlignment="1" applyProtection="1">
      <alignment vertical="center" wrapText="1"/>
    </xf>
    <xf numFmtId="164" fontId="15" fillId="5" borderId="12" xfId="3" applyNumberFormat="1" applyFont="1" applyFill="1" applyBorder="1" applyAlignment="1" applyProtection="1">
      <alignment vertical="center" wrapText="1"/>
    </xf>
    <xf numFmtId="0" fontId="12" fillId="4" borderId="0" xfId="3" quotePrefix="1" applyFont="1" applyFill="1" applyBorder="1" applyAlignment="1">
      <alignment horizontal="left" vertical="top" indent="3"/>
    </xf>
    <xf numFmtId="4" fontId="16" fillId="4" borderId="0" xfId="3" applyNumberFormat="1" applyFont="1" applyFill="1" applyBorder="1" applyAlignment="1" applyProtection="1">
      <alignment vertical="top" wrapText="1"/>
    </xf>
    <xf numFmtId="164" fontId="13" fillId="4" borderId="0" xfId="3" applyNumberFormat="1" applyFont="1" applyFill="1" applyBorder="1" applyAlignment="1" applyProtection="1">
      <alignment vertical="top" wrapText="1"/>
    </xf>
    <xf numFmtId="4" fontId="13" fillId="4" borderId="0" xfId="3" applyNumberFormat="1" applyFont="1" applyFill="1" applyBorder="1" applyAlignment="1" applyProtection="1">
      <alignment vertical="top" wrapText="1"/>
    </xf>
    <xf numFmtId="0" fontId="13" fillId="4" borderId="0" xfId="3" quotePrefix="1" applyNumberFormat="1" applyFont="1" applyFill="1" applyBorder="1" applyAlignment="1" applyProtection="1">
      <alignment horizontal="left" indent="3"/>
    </xf>
    <xf numFmtId="4" fontId="13" fillId="4" borderId="0" xfId="3" applyNumberFormat="1" applyFont="1" applyFill="1" applyBorder="1" applyAlignment="1" applyProtection="1">
      <alignment vertical="top"/>
    </xf>
    <xf numFmtId="164" fontId="13" fillId="4" borderId="0" xfId="3" applyNumberFormat="1" applyFont="1" applyFill="1" applyBorder="1" applyAlignment="1" applyProtection="1">
      <alignment vertical="top"/>
    </xf>
    <xf numFmtId="4" fontId="13" fillId="0" borderId="4" xfId="3" applyNumberFormat="1" applyFont="1" applyFill="1" applyBorder="1" applyAlignment="1">
      <alignment horizontal="right" vertical="top"/>
    </xf>
    <xf numFmtId="4" fontId="13" fillId="0" borderId="12" xfId="3" applyNumberFormat="1" applyFont="1" applyFill="1" applyBorder="1" applyAlignment="1">
      <alignment horizontal="right" vertical="top"/>
    </xf>
    <xf numFmtId="4" fontId="13" fillId="0" borderId="23" xfId="3" applyNumberFormat="1" applyFont="1" applyFill="1" applyBorder="1" applyAlignment="1">
      <alignment horizontal="right" vertical="top"/>
    </xf>
    <xf numFmtId="0" fontId="17" fillId="3" borderId="4" xfId="2" applyFont="1" applyFill="1" applyBorder="1" applyAlignment="1">
      <alignment horizontal="center" vertical="center" wrapText="1"/>
    </xf>
    <xf numFmtId="0" fontId="18" fillId="0" borderId="24" xfId="2" applyFont="1" applyFill="1" applyBorder="1" applyAlignment="1">
      <alignment horizontal="center"/>
    </xf>
    <xf numFmtId="49" fontId="18" fillId="0" borderId="24" xfId="4" applyNumberFormat="1" applyFont="1" applyFill="1" applyBorder="1" applyAlignment="1">
      <alignment horizontal="center" vertical="center"/>
    </xf>
    <xf numFmtId="165" fontId="18" fillId="0" borderId="24" xfId="2" applyNumberFormat="1" applyFont="1" applyFill="1" applyBorder="1" applyAlignment="1">
      <alignment horizontal="center" vertical="center"/>
    </xf>
    <xf numFmtId="0" fontId="15" fillId="3" borderId="4" xfId="2" quotePrefix="1" applyFont="1" applyFill="1" applyBorder="1" applyAlignment="1">
      <alignment horizontal="left"/>
    </xf>
    <xf numFmtId="49" fontId="15" fillId="3" borderId="4" xfId="4" applyNumberFormat="1" applyFont="1" applyFill="1" applyBorder="1" applyAlignment="1">
      <alignment horizontal="left" indent="4"/>
    </xf>
    <xf numFmtId="49" fontId="15" fillId="3" borderId="4" xfId="4" applyNumberFormat="1" applyFont="1" applyFill="1" applyBorder="1" applyAlignment="1">
      <alignment horizontal="center"/>
    </xf>
    <xf numFmtId="4" fontId="15" fillId="3" borderId="4" xfId="2" applyNumberFormat="1" applyFont="1" applyFill="1" applyBorder="1" applyAlignment="1">
      <alignment horizontal="right"/>
    </xf>
    <xf numFmtId="0" fontId="19" fillId="0" borderId="0" xfId="1" applyFont="1"/>
    <xf numFmtId="0" fontId="15" fillId="6" borderId="12" xfId="2" quotePrefix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center"/>
    </xf>
    <xf numFmtId="4" fontId="15" fillId="6" borderId="12" xfId="2" applyNumberFormat="1" applyFont="1" applyFill="1" applyBorder="1" applyAlignment="1">
      <alignment horizontal="right"/>
    </xf>
    <xf numFmtId="0" fontId="13" fillId="5" borderId="25" xfId="2" quotePrefix="1" applyFont="1" applyFill="1" applyBorder="1" applyAlignment="1">
      <alignment horizontal="left" indent="1"/>
    </xf>
    <xf numFmtId="49" fontId="13" fillId="5" borderId="25" xfId="4" applyNumberFormat="1" applyFont="1" applyFill="1" applyBorder="1" applyAlignment="1">
      <alignment horizontal="left" indent="2"/>
    </xf>
    <xf numFmtId="49" fontId="13" fillId="5" borderId="25" xfId="4" applyNumberFormat="1" applyFont="1" applyFill="1" applyBorder="1" applyAlignment="1">
      <alignment horizontal="center"/>
    </xf>
    <xf numFmtId="4" fontId="13" fillId="5" borderId="25" xfId="2" applyNumberFormat="1" applyFont="1" applyFill="1" applyBorder="1" applyAlignment="1">
      <alignment horizontal="right"/>
    </xf>
    <xf numFmtId="0" fontId="13" fillId="0" borderId="12" xfId="2" quotePrefix="1" applyFont="1" applyFill="1" applyBorder="1" applyAlignment="1">
      <alignment horizontal="left" indent="1"/>
    </xf>
    <xf numFmtId="49" fontId="13" fillId="0" borderId="12" xfId="4" applyNumberFormat="1" applyFont="1" applyFill="1" applyBorder="1" applyAlignment="1">
      <alignment horizontal="left" indent="3"/>
    </xf>
    <xf numFmtId="49" fontId="13" fillId="0" borderId="12" xfId="4" applyNumberFormat="1" applyFont="1" applyFill="1" applyBorder="1" applyAlignment="1">
      <alignment horizontal="center"/>
    </xf>
    <xf numFmtId="4" fontId="13" fillId="0" borderId="12" xfId="2" applyNumberFormat="1" applyFont="1" applyFill="1" applyBorder="1" applyAlignment="1">
      <alignment horizontal="right"/>
    </xf>
    <xf numFmtId="166" fontId="13" fillId="0" borderId="12" xfId="2" applyNumberFormat="1" applyFont="1" applyFill="1" applyBorder="1" applyAlignment="1">
      <alignment horizontal="right"/>
    </xf>
    <xf numFmtId="0" fontId="13" fillId="5" borderId="26" xfId="2" quotePrefix="1" applyFont="1" applyFill="1" applyBorder="1" applyAlignment="1">
      <alignment horizontal="left" indent="1"/>
    </xf>
    <xf numFmtId="49" fontId="13" fillId="5" borderId="26" xfId="4" applyNumberFormat="1" applyFont="1" applyFill="1" applyBorder="1" applyAlignment="1">
      <alignment horizontal="center"/>
    </xf>
    <xf numFmtId="4" fontId="13" fillId="5" borderId="26" xfId="2" applyNumberFormat="1" applyFont="1" applyFill="1" applyBorder="1" applyAlignment="1">
      <alignment horizontal="right"/>
    </xf>
    <xf numFmtId="0" fontId="13" fillId="0" borderId="16" xfId="2" quotePrefix="1" applyFont="1" applyFill="1" applyBorder="1" applyAlignment="1">
      <alignment horizontal="left" indent="1"/>
    </xf>
    <xf numFmtId="49" fontId="13" fillId="0" borderId="16" xfId="4" applyNumberFormat="1" applyFont="1" applyFill="1" applyBorder="1" applyAlignment="1">
      <alignment horizontal="left" indent="3"/>
    </xf>
    <xf numFmtId="49" fontId="13" fillId="0" borderId="16" xfId="4" applyNumberFormat="1" applyFont="1" applyFill="1" applyBorder="1" applyAlignment="1">
      <alignment horizontal="center"/>
    </xf>
    <xf numFmtId="4" fontId="13" fillId="0" borderId="16" xfId="2" applyNumberFormat="1" applyFont="1" applyFill="1" applyBorder="1" applyAlignment="1">
      <alignment horizontal="right"/>
    </xf>
    <xf numFmtId="4" fontId="20" fillId="0" borderId="16" xfId="2" applyNumberFormat="1" applyFont="1" applyFill="1" applyBorder="1" applyAlignment="1">
      <alignment horizontal="right"/>
    </xf>
    <xf numFmtId="0" fontId="13" fillId="3" borderId="27" xfId="2" quotePrefix="1" applyFont="1" applyFill="1" applyBorder="1" applyAlignment="1">
      <alignment horizontal="left" indent="1"/>
    </xf>
    <xf numFmtId="49" fontId="15" fillId="3" borderId="27" xfId="4" applyNumberFormat="1" applyFont="1" applyFill="1" applyBorder="1" applyAlignment="1">
      <alignment horizontal="left" indent="4"/>
    </xf>
    <xf numFmtId="49" fontId="15" fillId="3" borderId="27" xfId="4" applyNumberFormat="1" applyFont="1" applyFill="1" applyBorder="1" applyAlignment="1">
      <alignment horizontal="center"/>
    </xf>
    <xf numFmtId="4" fontId="15" fillId="3" borderId="27" xfId="2" applyNumberFormat="1" applyFont="1" applyFill="1" applyBorder="1" applyAlignment="1">
      <alignment horizontal="right"/>
    </xf>
    <xf numFmtId="4" fontId="21" fillId="3" borderId="27" xfId="2" applyNumberFormat="1" applyFont="1" applyFill="1" applyBorder="1" applyAlignment="1">
      <alignment horizontal="right"/>
    </xf>
    <xf numFmtId="4" fontId="21" fillId="6" borderId="12" xfId="2" applyNumberFormat="1" applyFont="1" applyFill="1" applyBorder="1" applyAlignment="1">
      <alignment horizontal="right"/>
    </xf>
    <xf numFmtId="0" fontId="13" fillId="5" borderId="12" xfId="2" quotePrefix="1" applyFont="1" applyFill="1" applyBorder="1" applyAlignment="1">
      <alignment horizontal="left" indent="1"/>
    </xf>
    <xf numFmtId="49" fontId="13" fillId="5" borderId="12" xfId="4" applyNumberFormat="1" applyFont="1" applyFill="1" applyBorder="1" applyAlignment="1">
      <alignment horizontal="center"/>
    </xf>
    <xf numFmtId="4" fontId="13" fillId="5" borderId="12" xfId="2" applyNumberFormat="1" applyFont="1" applyFill="1" applyBorder="1" applyAlignment="1">
      <alignment horizontal="right"/>
    </xf>
    <xf numFmtId="4" fontId="20" fillId="5" borderId="12" xfId="2" applyNumberFormat="1" applyFont="1" applyFill="1" applyBorder="1" applyAlignment="1">
      <alignment horizontal="right"/>
    </xf>
    <xf numFmtId="4" fontId="20" fillId="0" borderId="12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/>
    </xf>
    <xf numFmtId="49" fontId="15" fillId="3" borderId="24" xfId="4" applyNumberFormat="1" applyFont="1" applyFill="1" applyBorder="1" applyAlignment="1">
      <alignment horizontal="left" indent="3"/>
    </xf>
    <xf numFmtId="49" fontId="15" fillId="3" borderId="24" xfId="4" applyNumberFormat="1" applyFont="1" applyFill="1" applyBorder="1" applyAlignment="1">
      <alignment horizontal="center"/>
    </xf>
    <xf numFmtId="4" fontId="15" fillId="3" borderId="24" xfId="2" applyNumberFormat="1" applyFont="1" applyFill="1" applyBorder="1" applyAlignment="1">
      <alignment horizontal="right"/>
    </xf>
    <xf numFmtId="4" fontId="21" fillId="3" borderId="24" xfId="2" applyNumberFormat="1" applyFont="1" applyFill="1" applyBorder="1" applyAlignment="1">
      <alignment horizontal="right"/>
    </xf>
    <xf numFmtId="0" fontId="1" fillId="2" borderId="0" xfId="1" applyFill="1" applyBorder="1" applyAlignment="1"/>
    <xf numFmtId="0" fontId="9" fillId="3" borderId="4" xfId="2" applyFont="1" applyFill="1" applyBorder="1" applyAlignment="1">
      <alignment horizontal="center" vertical="center"/>
    </xf>
    <xf numFmtId="49" fontId="18" fillId="2" borderId="24" xfId="4" applyNumberFormat="1" applyFont="1" applyFill="1" applyBorder="1" applyAlignment="1">
      <alignment horizontal="center" vertical="center"/>
    </xf>
    <xf numFmtId="165" fontId="18" fillId="2" borderId="24" xfId="2" applyNumberFormat="1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 indent="1"/>
    </xf>
    <xf numFmtId="49" fontId="13" fillId="2" borderId="8" xfId="4" applyNumberFormat="1" applyFont="1" applyFill="1" applyBorder="1" applyAlignment="1">
      <alignment horizontal="left" indent="4"/>
    </xf>
    <xf numFmtId="49" fontId="13" fillId="2" borderId="8" xfId="4" applyNumberFormat="1" applyFont="1" applyFill="1" applyBorder="1" applyAlignment="1">
      <alignment horizontal="center"/>
    </xf>
    <xf numFmtId="4" fontId="13" fillId="2" borderId="8" xfId="2" applyNumberFormat="1" applyFont="1" applyFill="1" applyBorder="1" applyAlignment="1">
      <alignment horizontal="right"/>
    </xf>
    <xf numFmtId="49" fontId="13" fillId="2" borderId="16" xfId="4" applyNumberFormat="1" applyFont="1" applyFill="1" applyBorder="1" applyAlignment="1">
      <alignment horizontal="left" indent="4"/>
    </xf>
    <xf numFmtId="49" fontId="13" fillId="2" borderId="16" xfId="4" applyNumberFormat="1" applyFont="1" applyFill="1" applyBorder="1" applyAlignment="1">
      <alignment horizontal="center"/>
    </xf>
    <xf numFmtId="4" fontId="13" fillId="2" borderId="16" xfId="2" applyNumberFormat="1" applyFont="1" applyFill="1" applyBorder="1" applyAlignment="1">
      <alignment horizontal="right"/>
    </xf>
    <xf numFmtId="49" fontId="15" fillId="3" borderId="24" xfId="4" applyNumberFormat="1" applyFont="1" applyFill="1" applyBorder="1" applyAlignment="1">
      <alignment horizontal="left" indent="4"/>
    </xf>
    <xf numFmtId="0" fontId="1" fillId="2" borderId="0" xfId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15" fillId="6" borderId="8" xfId="2" quotePrefix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center"/>
    </xf>
    <xf numFmtId="4" fontId="15" fillId="6" borderId="8" xfId="2" applyNumberFormat="1" applyFont="1" applyFill="1" applyBorder="1" applyAlignment="1">
      <alignment horizontal="right"/>
    </xf>
    <xf numFmtId="49" fontId="13" fillId="5" borderId="12" xfId="4" applyNumberFormat="1" applyFont="1" applyFill="1" applyBorder="1" applyAlignment="1">
      <alignment horizontal="left" indent="2"/>
    </xf>
    <xf numFmtId="0" fontId="13" fillId="0" borderId="26" xfId="2" quotePrefix="1" applyFont="1" applyFill="1" applyBorder="1" applyAlignment="1">
      <alignment horizontal="left" indent="1"/>
    </xf>
    <xf numFmtId="49" fontId="13" fillId="0" borderId="26" xfId="4" applyNumberFormat="1" applyFont="1" applyFill="1" applyBorder="1" applyAlignment="1">
      <alignment horizontal="left" indent="3"/>
    </xf>
    <xf numFmtId="49" fontId="13" fillId="0" borderId="26" xfId="4" applyNumberFormat="1" applyFont="1" applyFill="1" applyBorder="1" applyAlignment="1">
      <alignment horizontal="center"/>
    </xf>
    <xf numFmtId="0" fontId="15" fillId="6" borderId="25" xfId="2" quotePrefix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center"/>
    </xf>
    <xf numFmtId="4" fontId="15" fillId="6" borderId="25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 indent="1"/>
    </xf>
    <xf numFmtId="49" fontId="15" fillId="3" borderId="24" xfId="4" applyNumberFormat="1" applyFont="1" applyFill="1" applyBorder="1" applyAlignment="1">
      <alignment horizontal="left" indent="1"/>
    </xf>
    <xf numFmtId="0" fontId="23" fillId="2" borderId="0" xfId="2" quotePrefix="1" applyFont="1" applyFill="1" applyBorder="1" applyAlignment="1">
      <alignment horizontal="left" vertical="center"/>
    </xf>
    <xf numFmtId="49" fontId="15" fillId="2" borderId="0" xfId="4" applyNumberFormat="1" applyFont="1" applyFill="1" applyBorder="1" applyAlignment="1">
      <alignment horizontal="left" vertical="center"/>
    </xf>
    <xf numFmtId="49" fontId="13" fillId="2" borderId="0" xfId="4" applyNumberFormat="1" applyFont="1" applyFill="1" applyBorder="1" applyAlignment="1">
      <alignment horizontal="center" vertical="center"/>
    </xf>
    <xf numFmtId="166" fontId="15" fillId="2" borderId="0" xfId="2" applyNumberFormat="1" applyFont="1" applyFill="1" applyBorder="1" applyAlignment="1">
      <alignment horizontal="right" vertical="center"/>
    </xf>
    <xf numFmtId="0" fontId="1" fillId="0" borderId="0" xfId="1" applyFill="1"/>
    <xf numFmtId="0" fontId="12" fillId="0" borderId="4" xfId="3" quotePrefix="1" applyFont="1" applyFill="1" applyBorder="1" applyAlignment="1">
      <alignment horizontal="left" vertical="top"/>
    </xf>
    <xf numFmtId="0" fontId="12" fillId="0" borderId="12" xfId="3" quotePrefix="1" applyFont="1" applyFill="1" applyBorder="1" applyAlignment="1">
      <alignment horizontal="left" vertical="top"/>
    </xf>
    <xf numFmtId="0" fontId="12" fillId="0" borderId="27" xfId="3" quotePrefix="1" applyFont="1" applyFill="1" applyBorder="1" applyAlignment="1">
      <alignment horizontal="left" vertical="top"/>
    </xf>
    <xf numFmtId="4" fontId="13" fillId="0" borderId="26" xfId="3" applyNumberFormat="1" applyFont="1" applyFill="1" applyBorder="1" applyAlignment="1">
      <alignment horizontal="right" vertical="top"/>
    </xf>
    <xf numFmtId="0" fontId="12" fillId="0" borderId="16" xfId="3" quotePrefix="1" applyFont="1" applyFill="1" applyBorder="1" applyAlignment="1">
      <alignment horizontal="left" vertical="top"/>
    </xf>
    <xf numFmtId="4" fontId="13" fillId="0" borderId="16" xfId="3" applyNumberFormat="1" applyFont="1" applyFill="1" applyBorder="1" applyAlignment="1">
      <alignment horizontal="right" vertical="top"/>
    </xf>
    <xf numFmtId="0" fontId="5" fillId="2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0" borderId="0" xfId="1" applyAlignment="1">
      <alignment horizontal="center"/>
    </xf>
    <xf numFmtId="164" fontId="1" fillId="0" borderId="0" xfId="1" applyNumberFormat="1"/>
    <xf numFmtId="164" fontId="24" fillId="0" borderId="0" xfId="1" applyNumberFormat="1" applyFont="1"/>
    <xf numFmtId="49" fontId="13" fillId="5" borderId="25" xfId="4" applyNumberFormat="1" applyFont="1" applyFill="1" applyBorder="1" applyAlignment="1">
      <alignment horizontal="left" wrapText="1" indent="2"/>
    </xf>
    <xf numFmtId="4" fontId="16" fillId="4" borderId="16" xfId="3" applyNumberFormat="1" applyFont="1" applyFill="1" applyBorder="1" applyAlignment="1" applyProtection="1">
      <alignment vertical="top" wrapText="1"/>
    </xf>
    <xf numFmtId="164" fontId="16" fillId="4" borderId="16" xfId="3" applyNumberFormat="1" applyFont="1" applyFill="1" applyBorder="1" applyAlignment="1" applyProtection="1">
      <alignment vertical="top" wrapText="1"/>
    </xf>
    <xf numFmtId="0" fontId="6" fillId="2" borderId="0" xfId="1" applyFont="1" applyFill="1" applyAlignment="1">
      <alignment horizontal="center" wrapText="1"/>
    </xf>
    <xf numFmtId="0" fontId="9" fillId="3" borderId="1" xfId="2" applyFont="1" applyFill="1" applyBorder="1" applyAlignment="1">
      <alignment horizontal="center" vertical="center"/>
    </xf>
    <xf numFmtId="0" fontId="12" fillId="0" borderId="9" xfId="3" quotePrefix="1" applyFont="1" applyFill="1" applyBorder="1" applyAlignment="1">
      <alignment horizontal="left" vertical="top"/>
    </xf>
    <xf numFmtId="0" fontId="12" fillId="0" borderId="11" xfId="3" quotePrefix="1" applyFont="1" applyFill="1" applyBorder="1" applyAlignment="1">
      <alignment horizontal="left" vertical="top"/>
    </xf>
    <xf numFmtId="0" fontId="12" fillId="0" borderId="13" xfId="3" quotePrefix="1" applyFont="1" applyFill="1" applyBorder="1" applyAlignment="1">
      <alignment horizontal="left" vertical="top"/>
    </xf>
    <xf numFmtId="0" fontId="12" fillId="0" borderId="15" xfId="3" quotePrefix="1" applyFont="1" applyFill="1" applyBorder="1" applyAlignment="1">
      <alignment horizontal="left" vertical="top"/>
    </xf>
    <xf numFmtId="0" fontId="7" fillId="2" borderId="0" xfId="1" applyFont="1" applyFill="1" applyAlignment="1">
      <alignment horizontal="center" wrapText="1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2" fillId="0" borderId="5" xfId="3" quotePrefix="1" applyFont="1" applyFill="1" applyBorder="1" applyAlignment="1">
      <alignment horizontal="left" vertical="top"/>
    </xf>
    <xf numFmtId="0" fontId="12" fillId="0" borderId="7" xfId="3" quotePrefix="1" applyFont="1" applyFill="1" applyBorder="1" applyAlignment="1">
      <alignment horizontal="left" vertical="top"/>
    </xf>
    <xf numFmtId="0" fontId="12" fillId="0" borderId="20" xfId="3" quotePrefix="1" applyFont="1" applyFill="1" applyBorder="1" applyAlignment="1">
      <alignment horizontal="left" vertical="top" indent="3"/>
    </xf>
    <xf numFmtId="0" fontId="12" fillId="0" borderId="21" xfId="3" quotePrefix="1" applyFont="1" applyFill="1" applyBorder="1" applyAlignment="1">
      <alignment horizontal="left" vertical="top" indent="3"/>
    </xf>
    <xf numFmtId="0" fontId="12" fillId="0" borderId="22" xfId="3" quotePrefix="1" applyFont="1" applyFill="1" applyBorder="1" applyAlignment="1">
      <alignment horizontal="left" vertical="top" indent="3"/>
    </xf>
    <xf numFmtId="0" fontId="12" fillId="4" borderId="5" xfId="3" applyNumberFormat="1" applyFont="1" applyFill="1" applyBorder="1" applyAlignment="1" applyProtection="1">
      <alignment horizontal="left" vertical="top" indent="3"/>
    </xf>
    <xf numFmtId="0" fontId="12" fillId="4" borderId="6" xfId="3" applyNumberFormat="1" applyFont="1" applyFill="1" applyBorder="1" applyAlignment="1" applyProtection="1">
      <alignment horizontal="left" vertical="top" indent="3"/>
    </xf>
    <xf numFmtId="0" fontId="12" fillId="4" borderId="7" xfId="3" applyNumberFormat="1" applyFont="1" applyFill="1" applyBorder="1" applyAlignment="1" applyProtection="1">
      <alignment horizontal="left" vertical="top" indent="3"/>
    </xf>
    <xf numFmtId="0" fontId="14" fillId="5" borderId="9" xfId="3" quotePrefix="1" applyFont="1" applyFill="1" applyBorder="1" applyAlignment="1">
      <alignment horizontal="left" indent="3"/>
    </xf>
    <xf numFmtId="0" fontId="14" fillId="5" borderId="10" xfId="3" quotePrefix="1" applyFont="1" applyFill="1" applyBorder="1" applyAlignment="1">
      <alignment horizontal="left" indent="3"/>
    </xf>
    <xf numFmtId="0" fontId="14" fillId="5" borderId="11" xfId="3" quotePrefix="1" applyFont="1" applyFill="1" applyBorder="1" applyAlignment="1">
      <alignment horizontal="left" indent="3"/>
    </xf>
    <xf numFmtId="0" fontId="12" fillId="4" borderId="9" xfId="3" quotePrefix="1" applyFont="1" applyFill="1" applyBorder="1" applyAlignment="1">
      <alignment horizontal="left" vertical="top" indent="3"/>
    </xf>
    <xf numFmtId="0" fontId="12" fillId="4" borderId="10" xfId="3" quotePrefix="1" applyFont="1" applyFill="1" applyBorder="1" applyAlignment="1">
      <alignment horizontal="left" vertical="top" indent="3"/>
    </xf>
    <xf numFmtId="0" fontId="12" fillId="4" borderId="11" xfId="3" quotePrefix="1" applyFont="1" applyFill="1" applyBorder="1" applyAlignment="1">
      <alignment horizontal="left" vertical="top" indent="3"/>
    </xf>
    <xf numFmtId="0" fontId="12" fillId="4" borderId="13" xfId="3" quotePrefix="1" applyFont="1" applyFill="1" applyBorder="1" applyAlignment="1">
      <alignment horizontal="left" vertical="top" indent="3"/>
    </xf>
    <xf numFmtId="0" fontId="12" fillId="4" borderId="14" xfId="3" quotePrefix="1" applyFont="1" applyFill="1" applyBorder="1" applyAlignment="1">
      <alignment horizontal="left" vertical="top" indent="3"/>
    </xf>
    <xf numFmtId="0" fontId="12" fillId="4" borderId="15" xfId="3" quotePrefix="1" applyFont="1" applyFill="1" applyBorder="1" applyAlignment="1">
      <alignment horizontal="left" vertical="top" indent="3"/>
    </xf>
    <xf numFmtId="0" fontId="12" fillId="0" borderId="17" xfId="3" quotePrefix="1" applyFont="1" applyFill="1" applyBorder="1" applyAlignment="1">
      <alignment horizontal="left" vertical="top" indent="3"/>
    </xf>
    <xf numFmtId="0" fontId="12" fillId="0" borderId="18" xfId="3" quotePrefix="1" applyFont="1" applyFill="1" applyBorder="1" applyAlignment="1">
      <alignment horizontal="left" vertical="top" indent="3"/>
    </xf>
    <xf numFmtId="0" fontId="12" fillId="0" borderId="19" xfId="3" quotePrefix="1" applyFont="1" applyFill="1" applyBorder="1" applyAlignment="1">
      <alignment horizontal="left" vertical="top" indent="3"/>
    </xf>
    <xf numFmtId="0" fontId="12" fillId="0" borderId="9" xfId="3" quotePrefix="1" applyFont="1" applyFill="1" applyBorder="1" applyAlignment="1">
      <alignment horizontal="left" vertical="top" indent="3"/>
    </xf>
    <xf numFmtId="0" fontId="12" fillId="0" borderId="10" xfId="3" quotePrefix="1" applyFont="1" applyFill="1" applyBorder="1" applyAlignment="1">
      <alignment horizontal="left" vertical="top" indent="3"/>
    </xf>
    <xf numFmtId="0" fontId="12" fillId="0" borderId="11" xfId="3" quotePrefix="1" applyFont="1" applyFill="1" applyBorder="1" applyAlignment="1">
      <alignment horizontal="left" vertical="top" indent="3"/>
    </xf>
    <xf numFmtId="0" fontId="5" fillId="2" borderId="0" xfId="1" applyFont="1" applyFill="1" applyAlignment="1">
      <alignment horizontal="justify" wrapText="1"/>
    </xf>
    <xf numFmtId="0" fontId="6" fillId="2" borderId="0" xfId="1" applyFont="1" applyFill="1" applyAlignment="1">
      <alignment horizontal="center" wrapText="1"/>
    </xf>
  </cellXfs>
  <cellStyles count="6">
    <cellStyle name="Normal 2 2" xfId="2"/>
    <cellStyle name="Normal_PrihodiIRashodiAnalitika 2003 2 2" xfId="4"/>
    <cellStyle name="Normalno" xfId="0" builtinId="0"/>
    <cellStyle name="Normalno 2 2 2" xfId="5"/>
    <cellStyle name="Normalno 2 3" xfId="3"/>
    <cellStyle name="Normalno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0</xdr:rowOff>
    </xdr:from>
    <xdr:ext cx="5534025" cy="530603"/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5534025" cy="5306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abas/Documents/Pozdrav%20i%20tebi/Plan%202017-elementi/PLAN%20'17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an%20dokumenti\PLANSKI%20ELEMENTI%20('12)\PLAN%202012ID%20-%203.%20Izmjene%20i%20dopune%20poslovnog%20plana%2010.10.2012\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view="pageBreakPreview" zoomScaleNormal="100" zoomScaleSheetLayoutView="100" workbookViewId="0">
      <selection activeCell="A5" sqref="A5:F5"/>
    </sheetView>
  </sheetViews>
  <sheetFormatPr defaultRowHeight="15" x14ac:dyDescent="0.25"/>
  <cols>
    <col min="1" max="1" width="7.5703125" style="112" customWidth="1"/>
    <col min="2" max="2" width="46.85546875" style="5" customWidth="1"/>
    <col min="3" max="3" width="8.140625" style="113" customWidth="1"/>
    <col min="4" max="6" width="13.7109375" style="5" customWidth="1"/>
    <col min="7" max="16384" width="9.140625" style="5"/>
  </cols>
  <sheetData>
    <row r="1" spans="1:6" ht="15.75" x14ac:dyDescent="0.25">
      <c r="A1" s="1"/>
      <c r="B1" s="2"/>
      <c r="C1" s="3"/>
      <c r="D1" s="2"/>
      <c r="E1" s="2"/>
      <c r="F1" s="4"/>
    </row>
    <row r="2" spans="1:6" x14ac:dyDescent="0.25">
      <c r="A2" s="6"/>
      <c r="B2" s="2"/>
      <c r="C2" s="3"/>
      <c r="D2" s="2"/>
      <c r="E2" s="2"/>
      <c r="F2" s="4"/>
    </row>
    <row r="3" spans="1:6" x14ac:dyDescent="0.25">
      <c r="A3" s="7"/>
      <c r="B3" s="2"/>
      <c r="C3" s="3"/>
      <c r="D3" s="2"/>
      <c r="E3" s="2"/>
      <c r="F3" s="2"/>
    </row>
    <row r="4" spans="1:6" ht="62.25" customHeight="1" x14ac:dyDescent="0.25">
      <c r="A4" s="155" t="s">
        <v>99</v>
      </c>
      <c r="B4" s="155"/>
      <c r="C4" s="155"/>
      <c r="D4" s="155"/>
      <c r="E4" s="155"/>
      <c r="F4" s="155"/>
    </row>
    <row r="5" spans="1:6" ht="52.5" customHeight="1" x14ac:dyDescent="0.3">
      <c r="A5" s="156" t="s">
        <v>97</v>
      </c>
      <c r="B5" s="156"/>
      <c r="C5" s="156"/>
      <c r="D5" s="156"/>
      <c r="E5" s="156"/>
      <c r="F5" s="156"/>
    </row>
    <row r="6" spans="1:6" ht="11.25" customHeight="1" x14ac:dyDescent="0.3">
      <c r="A6" s="119"/>
      <c r="B6" s="119"/>
      <c r="C6" s="119"/>
      <c r="D6" s="119"/>
      <c r="E6" s="119"/>
      <c r="F6" s="119"/>
    </row>
    <row r="7" spans="1:6" ht="18.75" customHeight="1" x14ac:dyDescent="0.25">
      <c r="A7" s="125" t="s">
        <v>0</v>
      </c>
      <c r="B7" s="125"/>
      <c r="C7" s="125"/>
      <c r="D7" s="125"/>
      <c r="E7" s="125"/>
      <c r="F7" s="125"/>
    </row>
    <row r="8" spans="1:6" ht="18.75" customHeight="1" x14ac:dyDescent="0.25">
      <c r="A8" s="125" t="s">
        <v>1</v>
      </c>
      <c r="B8" s="125"/>
      <c r="C8" s="125"/>
      <c r="D8" s="125"/>
      <c r="E8" s="125"/>
      <c r="F8" s="125"/>
    </row>
    <row r="9" spans="1:6" ht="9" customHeight="1" x14ac:dyDescent="0.3">
      <c r="A9" s="119"/>
      <c r="B9" s="119"/>
      <c r="C9" s="119"/>
      <c r="D9" s="119"/>
      <c r="E9" s="119"/>
      <c r="F9" s="119"/>
    </row>
    <row r="10" spans="1:6" ht="25.5" customHeight="1" x14ac:dyDescent="0.25">
      <c r="A10" s="126" t="s">
        <v>2</v>
      </c>
      <c r="B10" s="127"/>
      <c r="C10" s="128"/>
      <c r="D10" s="8" t="s">
        <v>89</v>
      </c>
      <c r="E10" s="8" t="s">
        <v>90</v>
      </c>
      <c r="F10" s="8" t="s">
        <v>96</v>
      </c>
    </row>
    <row r="11" spans="1:6" ht="11.25" customHeight="1" x14ac:dyDescent="0.25">
      <c r="A11" s="129">
        <v>1</v>
      </c>
      <c r="B11" s="130"/>
      <c r="C11" s="131"/>
      <c r="D11" s="9">
        <v>2</v>
      </c>
      <c r="E11" s="9">
        <v>3</v>
      </c>
      <c r="F11" s="9">
        <v>4</v>
      </c>
    </row>
    <row r="12" spans="1:6" ht="11.25" customHeight="1" x14ac:dyDescent="0.25">
      <c r="A12" s="137" t="s">
        <v>3</v>
      </c>
      <c r="B12" s="138"/>
      <c r="C12" s="139"/>
      <c r="D12" s="10">
        <v>297124260</v>
      </c>
      <c r="E12" s="10">
        <v>405461000</v>
      </c>
      <c r="F12" s="10">
        <v>431460000</v>
      </c>
    </row>
    <row r="13" spans="1:6" ht="15" customHeight="1" x14ac:dyDescent="0.25">
      <c r="A13" s="140" t="s">
        <v>4</v>
      </c>
      <c r="B13" s="141"/>
      <c r="C13" s="142"/>
      <c r="D13" s="11">
        <f>D12</f>
        <v>297124260</v>
      </c>
      <c r="E13" s="11">
        <f t="shared" ref="E13:F13" si="0">E12</f>
        <v>405461000</v>
      </c>
      <c r="F13" s="11">
        <f t="shared" si="0"/>
        <v>431460000</v>
      </c>
    </row>
    <row r="14" spans="1:6" ht="11.25" customHeight="1" x14ac:dyDescent="0.25">
      <c r="A14" s="143" t="s">
        <v>5</v>
      </c>
      <c r="B14" s="144"/>
      <c r="C14" s="145"/>
      <c r="D14" s="12">
        <v>256529100</v>
      </c>
      <c r="E14" s="13">
        <v>307521860</v>
      </c>
      <c r="F14" s="12">
        <v>298122930</v>
      </c>
    </row>
    <row r="15" spans="1:6" ht="11.25" customHeight="1" x14ac:dyDescent="0.25">
      <c r="A15" s="143" t="s">
        <v>6</v>
      </c>
      <c r="B15" s="144"/>
      <c r="C15" s="145"/>
      <c r="D15" s="12">
        <v>103363550</v>
      </c>
      <c r="E15" s="13">
        <v>146266500</v>
      </c>
      <c r="F15" s="12">
        <v>180611000</v>
      </c>
    </row>
    <row r="16" spans="1:6" ht="15" customHeight="1" x14ac:dyDescent="0.25">
      <c r="A16" s="140" t="s">
        <v>7</v>
      </c>
      <c r="B16" s="141"/>
      <c r="C16" s="142"/>
      <c r="D16" s="14">
        <f>D14+D15</f>
        <v>359892650</v>
      </c>
      <c r="E16" s="15">
        <f>E14+E15</f>
        <v>453788360</v>
      </c>
      <c r="F16" s="14">
        <f>F14+F15</f>
        <v>478733930</v>
      </c>
    </row>
    <row r="17" spans="1:6" ht="11.25" customHeight="1" x14ac:dyDescent="0.25">
      <c r="A17" s="146" t="s">
        <v>8</v>
      </c>
      <c r="B17" s="147"/>
      <c r="C17" s="148"/>
      <c r="D17" s="117">
        <f>D13-D16</f>
        <v>-62768390</v>
      </c>
      <c r="E17" s="118">
        <f>E13-E16</f>
        <v>-48327360</v>
      </c>
      <c r="F17" s="117">
        <f>F13-F16</f>
        <v>-47273930</v>
      </c>
    </row>
    <row r="18" spans="1:6" ht="9" customHeight="1" x14ac:dyDescent="0.25">
      <c r="A18" s="16"/>
      <c r="B18" s="16"/>
      <c r="C18" s="16"/>
      <c r="D18" s="17"/>
      <c r="E18" s="18"/>
      <c r="F18" s="19"/>
    </row>
    <row r="19" spans="1:6" ht="15.75" x14ac:dyDescent="0.25">
      <c r="A19" s="125" t="s">
        <v>9</v>
      </c>
      <c r="B19" s="125"/>
      <c r="C19" s="125"/>
      <c r="D19" s="125"/>
      <c r="E19" s="125"/>
      <c r="F19" s="125"/>
    </row>
    <row r="20" spans="1:6" ht="9" customHeight="1" x14ac:dyDescent="0.25">
      <c r="A20" s="20"/>
      <c r="B20" s="20"/>
      <c r="C20" s="20"/>
      <c r="D20" s="21"/>
      <c r="E20" s="22"/>
      <c r="F20" s="21"/>
    </row>
    <row r="21" spans="1:6" ht="25.5" customHeight="1" x14ac:dyDescent="0.25">
      <c r="A21" s="126" t="s">
        <v>10</v>
      </c>
      <c r="B21" s="127"/>
      <c r="C21" s="128"/>
      <c r="D21" s="8" t="s">
        <v>89</v>
      </c>
      <c r="E21" s="8" t="s">
        <v>90</v>
      </c>
      <c r="F21" s="8" t="s">
        <v>96</v>
      </c>
    </row>
    <row r="22" spans="1:6" ht="11.25" customHeight="1" x14ac:dyDescent="0.25">
      <c r="A22" s="129">
        <v>1</v>
      </c>
      <c r="B22" s="130"/>
      <c r="C22" s="131"/>
      <c r="D22" s="9">
        <v>2</v>
      </c>
      <c r="E22" s="9">
        <v>3</v>
      </c>
      <c r="F22" s="9">
        <v>4</v>
      </c>
    </row>
    <row r="23" spans="1:6" ht="11.25" customHeight="1" x14ac:dyDescent="0.25">
      <c r="A23" s="149" t="s">
        <v>11</v>
      </c>
      <c r="B23" s="150"/>
      <c r="C23" s="151"/>
      <c r="D23" s="23">
        <v>277258062</v>
      </c>
      <c r="E23" s="23">
        <f>-D24</f>
        <v>214489672</v>
      </c>
      <c r="F23" s="23">
        <f>-E24</f>
        <v>166162312</v>
      </c>
    </row>
    <row r="24" spans="1:6" ht="11.25" customHeight="1" x14ac:dyDescent="0.25">
      <c r="A24" s="152" t="s">
        <v>12</v>
      </c>
      <c r="B24" s="153"/>
      <c r="C24" s="154"/>
      <c r="D24" s="24">
        <f>-D23-D17</f>
        <v>-214489672</v>
      </c>
      <c r="E24" s="24">
        <f>-E23-E17</f>
        <v>-166162312</v>
      </c>
      <c r="F24" s="24">
        <f>-F23-F17</f>
        <v>-118888382</v>
      </c>
    </row>
    <row r="25" spans="1:6" ht="11.25" customHeight="1" x14ac:dyDescent="0.25">
      <c r="A25" s="134" t="s">
        <v>13</v>
      </c>
      <c r="B25" s="135"/>
      <c r="C25" s="136"/>
      <c r="D25" s="25">
        <f>D13+D23-D16+D24</f>
        <v>0</v>
      </c>
      <c r="E25" s="25">
        <f t="shared" ref="E25:F25" si="1">E13+E23-E16+E24</f>
        <v>0</v>
      </c>
      <c r="F25" s="25">
        <f t="shared" si="1"/>
        <v>0</v>
      </c>
    </row>
    <row r="26" spans="1:6" ht="9" customHeight="1" x14ac:dyDescent="0.3">
      <c r="A26" s="119"/>
      <c r="B26" s="119"/>
      <c r="C26" s="119"/>
      <c r="D26" s="119"/>
      <c r="E26" s="119"/>
      <c r="F26" s="119"/>
    </row>
    <row r="27" spans="1:6" ht="18.75" customHeight="1" x14ac:dyDescent="0.25">
      <c r="A27" s="125" t="s">
        <v>95</v>
      </c>
      <c r="B27" s="125"/>
      <c r="C27" s="125"/>
      <c r="D27" s="125"/>
      <c r="E27" s="125"/>
      <c r="F27" s="125"/>
    </row>
    <row r="28" spans="1:6" ht="9" customHeight="1" x14ac:dyDescent="0.3">
      <c r="A28" s="119"/>
      <c r="B28" s="119"/>
      <c r="C28" s="119"/>
      <c r="D28" s="119"/>
      <c r="E28" s="119"/>
      <c r="F28" s="119"/>
    </row>
    <row r="29" spans="1:6" ht="25.5" customHeight="1" x14ac:dyDescent="0.25">
      <c r="A29" s="120" t="s">
        <v>14</v>
      </c>
      <c r="B29" s="120" t="s">
        <v>15</v>
      </c>
      <c r="C29" s="26" t="s">
        <v>16</v>
      </c>
      <c r="D29" s="8" t="s">
        <v>89</v>
      </c>
      <c r="E29" s="8" t="s">
        <v>90</v>
      </c>
      <c r="F29" s="8" t="s">
        <v>96</v>
      </c>
    </row>
    <row r="30" spans="1:6" ht="10.5" customHeight="1" x14ac:dyDescent="0.25">
      <c r="A30" s="27">
        <v>1</v>
      </c>
      <c r="B30" s="28" t="s">
        <v>17</v>
      </c>
      <c r="C30" s="28" t="s">
        <v>18</v>
      </c>
      <c r="D30" s="29">
        <v>4</v>
      </c>
      <c r="E30" s="29">
        <v>5</v>
      </c>
      <c r="F30" s="29">
        <v>6</v>
      </c>
    </row>
    <row r="31" spans="1:6" s="34" customFormat="1" ht="15" customHeight="1" x14ac:dyDescent="0.2">
      <c r="A31" s="30"/>
      <c r="B31" s="31" t="s">
        <v>19</v>
      </c>
      <c r="C31" s="32" t="s">
        <v>20</v>
      </c>
      <c r="D31" s="33">
        <f>D32</f>
        <v>141470760</v>
      </c>
      <c r="E31" s="33">
        <f>E32</f>
        <v>176565000</v>
      </c>
      <c r="F31" s="33">
        <f>F32</f>
        <v>179716000</v>
      </c>
    </row>
    <row r="32" spans="1:6" s="34" customFormat="1" ht="15" customHeight="1" x14ac:dyDescent="0.2">
      <c r="A32" s="35">
        <v>6</v>
      </c>
      <c r="B32" s="36" t="s">
        <v>3</v>
      </c>
      <c r="C32" s="37" t="s">
        <v>20</v>
      </c>
      <c r="D32" s="38">
        <f>D33+D35</f>
        <v>141470760</v>
      </c>
      <c r="E32" s="38">
        <f>E33+E35</f>
        <v>176565000</v>
      </c>
      <c r="F32" s="38">
        <f>F33+F35</f>
        <v>179716000</v>
      </c>
    </row>
    <row r="33" spans="1:6" s="34" customFormat="1" ht="11.25" x14ac:dyDescent="0.2">
      <c r="A33" s="39">
        <v>64</v>
      </c>
      <c r="B33" s="40" t="s">
        <v>21</v>
      </c>
      <c r="C33" s="41" t="s">
        <v>20</v>
      </c>
      <c r="D33" s="42">
        <f>D34</f>
        <v>175000</v>
      </c>
      <c r="E33" s="42">
        <f>E34</f>
        <v>175000</v>
      </c>
      <c r="F33" s="42">
        <f>F34</f>
        <v>175000</v>
      </c>
    </row>
    <row r="34" spans="1:6" s="34" customFormat="1" ht="11.25" customHeight="1" x14ac:dyDescent="0.2">
      <c r="A34" s="43">
        <v>641</v>
      </c>
      <c r="B34" s="44" t="s">
        <v>22</v>
      </c>
      <c r="C34" s="45" t="s">
        <v>20</v>
      </c>
      <c r="D34" s="46">
        <v>175000</v>
      </c>
      <c r="E34" s="46">
        <v>175000</v>
      </c>
      <c r="F34" s="46">
        <v>175000</v>
      </c>
    </row>
    <row r="35" spans="1:6" s="34" customFormat="1" ht="22.5" x14ac:dyDescent="0.2">
      <c r="A35" s="48">
        <v>66</v>
      </c>
      <c r="B35" s="116" t="s">
        <v>23</v>
      </c>
      <c r="C35" s="49" t="s">
        <v>20</v>
      </c>
      <c r="D35" s="50">
        <f>D36</f>
        <v>141295760</v>
      </c>
      <c r="E35" s="42">
        <f>E36</f>
        <v>176390000</v>
      </c>
      <c r="F35" s="50">
        <f>F36</f>
        <v>179541000</v>
      </c>
    </row>
    <row r="36" spans="1:6" s="34" customFormat="1" ht="11.45" customHeight="1" x14ac:dyDescent="0.2">
      <c r="A36" s="51">
        <v>661</v>
      </c>
      <c r="B36" s="52" t="s">
        <v>24</v>
      </c>
      <c r="C36" s="53" t="s">
        <v>20</v>
      </c>
      <c r="D36" s="54">
        <v>141295760</v>
      </c>
      <c r="E36" s="54">
        <v>176390000</v>
      </c>
      <c r="F36" s="55">
        <v>179541000</v>
      </c>
    </row>
    <row r="37" spans="1:6" s="34" customFormat="1" ht="15" customHeight="1" x14ac:dyDescent="0.2">
      <c r="A37" s="56"/>
      <c r="B37" s="57" t="s">
        <v>25</v>
      </c>
      <c r="C37" s="58" t="s">
        <v>26</v>
      </c>
      <c r="D37" s="59">
        <f>D38</f>
        <v>155653500</v>
      </c>
      <c r="E37" s="59">
        <f t="shared" ref="E37:F37" si="2">E38</f>
        <v>228896000</v>
      </c>
      <c r="F37" s="60">
        <f t="shared" si="2"/>
        <v>251744000</v>
      </c>
    </row>
    <row r="38" spans="1:6" s="34" customFormat="1" ht="15" customHeight="1" x14ac:dyDescent="0.2">
      <c r="A38" s="35">
        <v>6</v>
      </c>
      <c r="B38" s="36" t="s">
        <v>3</v>
      </c>
      <c r="C38" s="37" t="s">
        <v>26</v>
      </c>
      <c r="D38" s="38">
        <f>D39+D41</f>
        <v>155653500</v>
      </c>
      <c r="E38" s="38">
        <f t="shared" ref="E38:F38" si="3">E39+E41</f>
        <v>228896000</v>
      </c>
      <c r="F38" s="61">
        <f t="shared" si="3"/>
        <v>251744000</v>
      </c>
    </row>
    <row r="39" spans="1:6" s="34" customFormat="1" ht="22.5" x14ac:dyDescent="0.2">
      <c r="A39" s="62">
        <v>65</v>
      </c>
      <c r="B39" s="116" t="s">
        <v>98</v>
      </c>
      <c r="C39" s="63" t="s">
        <v>26</v>
      </c>
      <c r="D39" s="64">
        <f>D40</f>
        <v>155233500</v>
      </c>
      <c r="E39" s="64">
        <f t="shared" ref="E39:F39" si="4">E40</f>
        <v>228476000</v>
      </c>
      <c r="F39" s="65">
        <f t="shared" si="4"/>
        <v>251324000</v>
      </c>
    </row>
    <row r="40" spans="1:6" s="34" customFormat="1" ht="11.45" customHeight="1" x14ac:dyDescent="0.2">
      <c r="A40" s="43">
        <v>652</v>
      </c>
      <c r="B40" s="44" t="s">
        <v>27</v>
      </c>
      <c r="C40" s="45" t="s">
        <v>26</v>
      </c>
      <c r="D40" s="46">
        <v>155233500</v>
      </c>
      <c r="E40" s="46">
        <v>228476000</v>
      </c>
      <c r="F40" s="66">
        <v>251324000</v>
      </c>
    </row>
    <row r="41" spans="1:6" s="34" customFormat="1" ht="11.45" customHeight="1" x14ac:dyDescent="0.2">
      <c r="A41" s="62">
        <v>68</v>
      </c>
      <c r="B41" s="40" t="s">
        <v>28</v>
      </c>
      <c r="C41" s="63" t="s">
        <v>26</v>
      </c>
      <c r="D41" s="64">
        <f>SUM(D42:D43)</f>
        <v>420000</v>
      </c>
      <c r="E41" s="64">
        <f>E42+E43</f>
        <v>420000</v>
      </c>
      <c r="F41" s="65">
        <f t="shared" ref="F41" si="5">SUM(F42:F43)</f>
        <v>420000</v>
      </c>
    </row>
    <row r="42" spans="1:6" s="34" customFormat="1" ht="11.45" customHeight="1" x14ac:dyDescent="0.2">
      <c r="A42" s="43">
        <v>681</v>
      </c>
      <c r="B42" s="44" t="s">
        <v>29</v>
      </c>
      <c r="C42" s="45" t="s">
        <v>26</v>
      </c>
      <c r="D42" s="46">
        <v>20000</v>
      </c>
      <c r="E42" s="46">
        <v>20000</v>
      </c>
      <c r="F42" s="46">
        <v>20000</v>
      </c>
    </row>
    <row r="43" spans="1:6" s="34" customFormat="1" ht="11.45" customHeight="1" x14ac:dyDescent="0.2">
      <c r="A43" s="51">
        <v>683</v>
      </c>
      <c r="B43" s="52" t="s">
        <v>30</v>
      </c>
      <c r="C43" s="53" t="s">
        <v>26</v>
      </c>
      <c r="D43" s="54">
        <v>400000</v>
      </c>
      <c r="E43" s="54">
        <v>400000</v>
      </c>
      <c r="F43" s="55">
        <v>400000</v>
      </c>
    </row>
    <row r="44" spans="1:6" s="34" customFormat="1" ht="15" customHeight="1" x14ac:dyDescent="0.2">
      <c r="A44" s="67"/>
      <c r="B44" s="68" t="s">
        <v>31</v>
      </c>
      <c r="C44" s="69"/>
      <c r="D44" s="70">
        <f>D31+D37</f>
        <v>297124260</v>
      </c>
      <c r="E44" s="70">
        <f t="shared" ref="E44:F44" si="6">E31+E37</f>
        <v>405461000</v>
      </c>
      <c r="F44" s="71">
        <f t="shared" si="6"/>
        <v>431460000</v>
      </c>
    </row>
    <row r="45" spans="1:6" ht="9" customHeight="1" x14ac:dyDescent="0.3">
      <c r="A45" s="119"/>
      <c r="B45" s="119"/>
      <c r="C45" s="119"/>
      <c r="D45" s="119"/>
      <c r="E45" s="119"/>
      <c r="F45" s="119"/>
    </row>
    <row r="46" spans="1:6" ht="18.75" customHeight="1" x14ac:dyDescent="0.25">
      <c r="A46" s="125" t="s">
        <v>94</v>
      </c>
      <c r="B46" s="125"/>
      <c r="C46" s="125"/>
      <c r="D46" s="125"/>
      <c r="E46" s="125"/>
      <c r="F46" s="125"/>
    </row>
    <row r="47" spans="1:6" ht="9" customHeight="1" x14ac:dyDescent="0.25">
      <c r="A47" s="7"/>
      <c r="B47" s="2"/>
      <c r="C47" s="3"/>
      <c r="D47" s="72"/>
      <c r="E47" s="72"/>
      <c r="F47" s="72"/>
    </row>
    <row r="48" spans="1:6" ht="25.5" customHeight="1" x14ac:dyDescent="0.25">
      <c r="A48" s="7"/>
      <c r="B48" s="73" t="s">
        <v>32</v>
      </c>
      <c r="C48" s="26" t="s">
        <v>16</v>
      </c>
      <c r="D48" s="8" t="s">
        <v>89</v>
      </c>
      <c r="E48" s="8" t="s">
        <v>90</v>
      </c>
      <c r="F48" s="8" t="s">
        <v>96</v>
      </c>
    </row>
    <row r="49" spans="1:6" ht="9" customHeight="1" x14ac:dyDescent="0.25">
      <c r="A49" s="7"/>
      <c r="B49" s="74" t="s">
        <v>33</v>
      </c>
      <c r="C49" s="74" t="s">
        <v>17</v>
      </c>
      <c r="D49" s="75">
        <v>3</v>
      </c>
      <c r="E49" s="75">
        <v>4</v>
      </c>
      <c r="F49" s="75">
        <v>5</v>
      </c>
    </row>
    <row r="50" spans="1:6" s="34" customFormat="1" ht="12.75" customHeight="1" x14ac:dyDescent="0.2">
      <c r="A50" s="76"/>
      <c r="B50" s="77" t="s">
        <v>34</v>
      </c>
      <c r="C50" s="78" t="s">
        <v>20</v>
      </c>
      <c r="D50" s="79">
        <f>D57+D70</f>
        <v>180029240</v>
      </c>
      <c r="E50" s="79">
        <f>E57+E70</f>
        <v>155762310</v>
      </c>
      <c r="F50" s="79">
        <f>F57+F70</f>
        <v>164505240</v>
      </c>
    </row>
    <row r="51" spans="1:6" s="34" customFormat="1" ht="12.75" customHeight="1" x14ac:dyDescent="0.2">
      <c r="A51" s="76"/>
      <c r="B51" s="80" t="s">
        <v>35</v>
      </c>
      <c r="C51" s="81" t="s">
        <v>26</v>
      </c>
      <c r="D51" s="82">
        <f>D78+D101</f>
        <v>179863410</v>
      </c>
      <c r="E51" s="82">
        <f>E78+E101</f>
        <v>298026050</v>
      </c>
      <c r="F51" s="82">
        <f>F78+F101</f>
        <v>314228690</v>
      </c>
    </row>
    <row r="52" spans="1:6" s="34" customFormat="1" ht="15" customHeight="1" x14ac:dyDescent="0.2">
      <c r="A52" s="76"/>
      <c r="B52" s="83" t="s">
        <v>36</v>
      </c>
      <c r="C52" s="69"/>
      <c r="D52" s="70">
        <f>SUM(D50:D51)</f>
        <v>359892650</v>
      </c>
      <c r="E52" s="70">
        <f>SUM(E50:E51)</f>
        <v>453788360</v>
      </c>
      <c r="F52" s="70">
        <f>SUM(F50:F51)</f>
        <v>478733930</v>
      </c>
    </row>
    <row r="53" spans="1:6" ht="7.5" customHeight="1" x14ac:dyDescent="0.25">
      <c r="A53" s="7"/>
      <c r="B53" s="2"/>
      <c r="C53" s="3"/>
      <c r="D53" s="84"/>
      <c r="E53" s="85"/>
      <c r="F53" s="84"/>
    </row>
    <row r="54" spans="1:6" ht="7.5" customHeight="1" x14ac:dyDescent="0.25">
      <c r="A54" s="7"/>
      <c r="B54" s="2"/>
      <c r="C54" s="3"/>
      <c r="D54" s="84"/>
      <c r="E54" s="85"/>
      <c r="F54" s="84"/>
    </row>
    <row r="55" spans="1:6" ht="25.5" customHeight="1" x14ac:dyDescent="0.25">
      <c r="A55" s="120" t="s">
        <v>14</v>
      </c>
      <c r="B55" s="120" t="s">
        <v>15</v>
      </c>
      <c r="C55" s="26" t="s">
        <v>16</v>
      </c>
      <c r="D55" s="8" t="s">
        <v>89</v>
      </c>
      <c r="E55" s="8" t="s">
        <v>90</v>
      </c>
      <c r="F55" s="8" t="s">
        <v>96</v>
      </c>
    </row>
    <row r="56" spans="1:6" ht="9" customHeight="1" x14ac:dyDescent="0.25">
      <c r="A56" s="27">
        <v>1</v>
      </c>
      <c r="B56" s="28" t="s">
        <v>17</v>
      </c>
      <c r="C56" s="28" t="s">
        <v>18</v>
      </c>
      <c r="D56" s="29">
        <v>4</v>
      </c>
      <c r="E56" s="29">
        <v>5</v>
      </c>
      <c r="F56" s="29">
        <v>6</v>
      </c>
    </row>
    <row r="57" spans="1:6" s="34" customFormat="1" ht="15" customHeight="1" x14ac:dyDescent="0.2">
      <c r="A57" s="86" t="s">
        <v>18</v>
      </c>
      <c r="B57" s="87" t="s">
        <v>37</v>
      </c>
      <c r="C57" s="88" t="s">
        <v>20</v>
      </c>
      <c r="D57" s="89">
        <f>D58+D62+D68</f>
        <v>134723000</v>
      </c>
      <c r="E57" s="89">
        <f>E58+E62+E68</f>
        <v>153255810</v>
      </c>
      <c r="F57" s="89">
        <f>F58+F62+F68</f>
        <v>156561240</v>
      </c>
    </row>
    <row r="58" spans="1:6" s="34" customFormat="1" ht="11.25" customHeight="1" x14ac:dyDescent="0.2">
      <c r="A58" s="62" t="s">
        <v>20</v>
      </c>
      <c r="B58" s="90" t="s">
        <v>38</v>
      </c>
      <c r="C58" s="63" t="s">
        <v>20</v>
      </c>
      <c r="D58" s="64">
        <f>SUM(D59:D61)</f>
        <v>74023280</v>
      </c>
      <c r="E58" s="64">
        <v>75503740</v>
      </c>
      <c r="F58" s="64">
        <v>77013810</v>
      </c>
    </row>
    <row r="59" spans="1:6" s="34" customFormat="1" ht="11.45" customHeight="1" x14ac:dyDescent="0.2">
      <c r="A59" s="43" t="s">
        <v>39</v>
      </c>
      <c r="B59" s="44" t="s">
        <v>40</v>
      </c>
      <c r="C59" s="45" t="s">
        <v>20</v>
      </c>
      <c r="D59" s="46">
        <v>61531210</v>
      </c>
      <c r="E59" s="46"/>
      <c r="F59" s="66"/>
    </row>
    <row r="60" spans="1:6" s="34" customFormat="1" ht="11.45" customHeight="1" x14ac:dyDescent="0.2">
      <c r="A60" s="91" t="s">
        <v>41</v>
      </c>
      <c r="B60" s="92" t="s">
        <v>42</v>
      </c>
      <c r="C60" s="93" t="s">
        <v>20</v>
      </c>
      <c r="D60" s="46">
        <v>2338450</v>
      </c>
      <c r="E60" s="46"/>
      <c r="F60" s="66"/>
    </row>
    <row r="61" spans="1:6" s="34" customFormat="1" ht="11.45" customHeight="1" x14ac:dyDescent="0.2">
      <c r="A61" s="43" t="s">
        <v>43</v>
      </c>
      <c r="B61" s="44" t="s">
        <v>44</v>
      </c>
      <c r="C61" s="45" t="s">
        <v>20</v>
      </c>
      <c r="D61" s="46">
        <v>10153620</v>
      </c>
      <c r="E61" s="46"/>
      <c r="F61" s="66"/>
    </row>
    <row r="62" spans="1:6" s="34" customFormat="1" ht="11.45" customHeight="1" x14ac:dyDescent="0.2">
      <c r="A62" s="62">
        <v>32</v>
      </c>
      <c r="B62" s="90" t="s">
        <v>45</v>
      </c>
      <c r="C62" s="63" t="s">
        <v>20</v>
      </c>
      <c r="D62" s="64">
        <f>SUM(D63:D67)</f>
        <v>60549720</v>
      </c>
      <c r="E62" s="64">
        <v>77602070</v>
      </c>
      <c r="F62" s="64">
        <v>79397430</v>
      </c>
    </row>
    <row r="63" spans="1:6" s="34" customFormat="1" ht="11.45" customHeight="1" x14ac:dyDescent="0.2">
      <c r="A63" s="43">
        <v>321</v>
      </c>
      <c r="B63" s="44" t="s">
        <v>46</v>
      </c>
      <c r="C63" s="45" t="s">
        <v>20</v>
      </c>
      <c r="D63" s="46">
        <v>2038840</v>
      </c>
      <c r="E63" s="46"/>
      <c r="F63" s="66"/>
    </row>
    <row r="64" spans="1:6" s="34" customFormat="1" ht="11.45" customHeight="1" x14ac:dyDescent="0.2">
      <c r="A64" s="43">
        <v>322</v>
      </c>
      <c r="B64" s="44" t="s">
        <v>47</v>
      </c>
      <c r="C64" s="45" t="s">
        <v>20</v>
      </c>
      <c r="D64" s="46">
        <v>40055550</v>
      </c>
      <c r="E64" s="46"/>
      <c r="F64" s="66"/>
    </row>
    <row r="65" spans="1:6" s="34" customFormat="1" ht="11.45" customHeight="1" x14ac:dyDescent="0.2">
      <c r="A65" s="43">
        <v>323</v>
      </c>
      <c r="B65" s="44" t="s">
        <v>48</v>
      </c>
      <c r="C65" s="45" t="s">
        <v>20</v>
      </c>
      <c r="D65" s="46">
        <v>8617950</v>
      </c>
      <c r="E65" s="46"/>
      <c r="F65" s="66"/>
    </row>
    <row r="66" spans="1:6" s="34" customFormat="1" ht="11.45" customHeight="1" x14ac:dyDescent="0.2">
      <c r="A66" s="43">
        <v>324</v>
      </c>
      <c r="B66" s="44" t="s">
        <v>49</v>
      </c>
      <c r="C66" s="45" t="s">
        <v>20</v>
      </c>
      <c r="D66" s="46">
        <v>243250</v>
      </c>
      <c r="E66" s="46"/>
      <c r="F66" s="66"/>
    </row>
    <row r="67" spans="1:6" s="34" customFormat="1" ht="11.25" customHeight="1" x14ac:dyDescent="0.2">
      <c r="A67" s="43">
        <v>329</v>
      </c>
      <c r="B67" s="44" t="s">
        <v>50</v>
      </c>
      <c r="C67" s="45" t="s">
        <v>20</v>
      </c>
      <c r="D67" s="46">
        <v>9594130</v>
      </c>
      <c r="E67" s="46"/>
      <c r="F67" s="66"/>
    </row>
    <row r="68" spans="1:6" ht="11.25" customHeight="1" x14ac:dyDescent="0.25">
      <c r="A68" s="62">
        <v>34</v>
      </c>
      <c r="B68" s="90" t="s">
        <v>51</v>
      </c>
      <c r="C68" s="63" t="s">
        <v>20</v>
      </c>
      <c r="D68" s="64">
        <f>SUM(D69)</f>
        <v>150000</v>
      </c>
      <c r="E68" s="64">
        <v>150000</v>
      </c>
      <c r="F68" s="65">
        <v>150000</v>
      </c>
    </row>
    <row r="69" spans="1:6" ht="11.25" customHeight="1" x14ac:dyDescent="0.25">
      <c r="A69" s="43">
        <v>343</v>
      </c>
      <c r="B69" s="44" t="s">
        <v>52</v>
      </c>
      <c r="C69" s="45" t="s">
        <v>20</v>
      </c>
      <c r="D69" s="46">
        <v>150000</v>
      </c>
      <c r="E69" s="46"/>
      <c r="F69" s="66"/>
    </row>
    <row r="70" spans="1:6" s="34" customFormat="1" ht="15" customHeight="1" x14ac:dyDescent="0.2">
      <c r="A70" s="94" t="s">
        <v>53</v>
      </c>
      <c r="B70" s="95" t="s">
        <v>6</v>
      </c>
      <c r="C70" s="96" t="s">
        <v>20</v>
      </c>
      <c r="D70" s="97">
        <f>D71+D75</f>
        <v>45306240</v>
      </c>
      <c r="E70" s="97">
        <f>E71+E75</f>
        <v>2506500</v>
      </c>
      <c r="F70" s="97">
        <f>F71+F75</f>
        <v>7944000</v>
      </c>
    </row>
    <row r="71" spans="1:6" s="34" customFormat="1" ht="11.25" customHeight="1" x14ac:dyDescent="0.2">
      <c r="A71" s="62" t="s">
        <v>54</v>
      </c>
      <c r="B71" s="90" t="s">
        <v>55</v>
      </c>
      <c r="C71" s="63" t="s">
        <v>20</v>
      </c>
      <c r="D71" s="64">
        <f>SUM(D72:D74)</f>
        <v>16891240</v>
      </c>
      <c r="E71" s="64">
        <v>2436500</v>
      </c>
      <c r="F71" s="64">
        <v>2859000</v>
      </c>
    </row>
    <row r="72" spans="1:6" s="34" customFormat="1" ht="11.25" customHeight="1" x14ac:dyDescent="0.2">
      <c r="A72" s="43">
        <v>422</v>
      </c>
      <c r="B72" s="44" t="s">
        <v>58</v>
      </c>
      <c r="C72" s="45" t="s">
        <v>20</v>
      </c>
      <c r="D72" s="46">
        <v>16191240</v>
      </c>
      <c r="E72" s="46"/>
      <c r="F72" s="66"/>
    </row>
    <row r="73" spans="1:6" s="34" customFormat="1" ht="11.25" customHeight="1" x14ac:dyDescent="0.2">
      <c r="A73" s="43">
        <v>423</v>
      </c>
      <c r="B73" s="44" t="s">
        <v>59</v>
      </c>
      <c r="C73" s="45" t="s">
        <v>20</v>
      </c>
      <c r="D73" s="46">
        <v>600000</v>
      </c>
      <c r="E73" s="46"/>
      <c r="F73" s="66"/>
    </row>
    <row r="74" spans="1:6" s="34" customFormat="1" ht="11.25" customHeight="1" x14ac:dyDescent="0.2">
      <c r="A74" s="43">
        <v>426</v>
      </c>
      <c r="B74" s="44" t="s">
        <v>60</v>
      </c>
      <c r="C74" s="45" t="s">
        <v>20</v>
      </c>
      <c r="D74" s="47">
        <v>100000</v>
      </c>
      <c r="E74" s="46"/>
      <c r="F74" s="66"/>
    </row>
    <row r="75" spans="1:6" s="34" customFormat="1" ht="11.25" customHeight="1" x14ac:dyDescent="0.2">
      <c r="A75" s="62">
        <v>45</v>
      </c>
      <c r="B75" s="90" t="s">
        <v>61</v>
      </c>
      <c r="C75" s="63" t="s">
        <v>20</v>
      </c>
      <c r="D75" s="64">
        <f>SUM(D76:D77)</f>
        <v>28415000</v>
      </c>
      <c r="E75" s="64">
        <v>70000</v>
      </c>
      <c r="F75" s="64">
        <v>5085000</v>
      </c>
    </row>
    <row r="76" spans="1:6" s="34" customFormat="1" ht="11.25" customHeight="1" x14ac:dyDescent="0.2">
      <c r="A76" s="43">
        <v>451</v>
      </c>
      <c r="B76" s="44" t="s">
        <v>62</v>
      </c>
      <c r="C76" s="45" t="s">
        <v>20</v>
      </c>
      <c r="D76" s="46">
        <v>28410000</v>
      </c>
      <c r="E76" s="46"/>
      <c r="F76" s="66"/>
    </row>
    <row r="77" spans="1:6" s="34" customFormat="1" ht="11.25" customHeight="1" x14ac:dyDescent="0.2">
      <c r="A77" s="43">
        <v>452</v>
      </c>
      <c r="B77" s="44" t="s">
        <v>63</v>
      </c>
      <c r="C77" s="45" t="s">
        <v>20</v>
      </c>
      <c r="D77" s="46">
        <v>5000</v>
      </c>
      <c r="E77" s="46"/>
      <c r="F77" s="66"/>
    </row>
    <row r="78" spans="1:6" s="34" customFormat="1" ht="15" customHeight="1" x14ac:dyDescent="0.2">
      <c r="A78" s="86" t="s">
        <v>18</v>
      </c>
      <c r="B78" s="87" t="s">
        <v>37</v>
      </c>
      <c r="C78" s="88" t="s">
        <v>26</v>
      </c>
      <c r="D78" s="89">
        <f>D79+D83+D89+D91+D93+D96+D98</f>
        <v>121806100</v>
      </c>
      <c r="E78" s="89">
        <f>E79+E83+E89+E91+E93+E96+E98</f>
        <v>154266050</v>
      </c>
      <c r="F78" s="89">
        <f>F79+F83+F89+F91+F93+F96+F98</f>
        <v>141561690</v>
      </c>
    </row>
    <row r="79" spans="1:6" s="34" customFormat="1" ht="11.25" customHeight="1" x14ac:dyDescent="0.2">
      <c r="A79" s="62" t="s">
        <v>20</v>
      </c>
      <c r="B79" s="90" t="s">
        <v>38</v>
      </c>
      <c r="C79" s="63" t="s">
        <v>26</v>
      </c>
      <c r="D79" s="64">
        <f>SUM(D80:D82)</f>
        <v>61982610</v>
      </c>
      <c r="E79" s="64">
        <v>63222260</v>
      </c>
      <c r="F79" s="64">
        <v>64486700</v>
      </c>
    </row>
    <row r="80" spans="1:6" s="34" customFormat="1" ht="11.25" customHeight="1" x14ac:dyDescent="0.2">
      <c r="A80" s="43" t="s">
        <v>39</v>
      </c>
      <c r="B80" s="44" t="s">
        <v>40</v>
      </c>
      <c r="C80" s="45" t="s">
        <v>26</v>
      </c>
      <c r="D80" s="46">
        <v>51202570</v>
      </c>
      <c r="E80" s="46"/>
      <c r="F80" s="66"/>
    </row>
    <row r="81" spans="1:6" s="34" customFormat="1" ht="11.25" customHeight="1" x14ac:dyDescent="0.2">
      <c r="A81" s="91" t="s">
        <v>41</v>
      </c>
      <c r="B81" s="92" t="s">
        <v>42</v>
      </c>
      <c r="C81" s="93" t="s">
        <v>26</v>
      </c>
      <c r="D81" s="46">
        <v>2227160</v>
      </c>
      <c r="E81" s="46"/>
      <c r="F81" s="66"/>
    </row>
    <row r="82" spans="1:6" s="34" customFormat="1" ht="11.25" customHeight="1" x14ac:dyDescent="0.2">
      <c r="A82" s="43" t="s">
        <v>43</v>
      </c>
      <c r="B82" s="44" t="s">
        <v>44</v>
      </c>
      <c r="C82" s="45" t="s">
        <v>26</v>
      </c>
      <c r="D82" s="46">
        <v>8552880</v>
      </c>
      <c r="E82" s="46"/>
      <c r="F82" s="66"/>
    </row>
    <row r="83" spans="1:6" s="34" customFormat="1" ht="11.25" customHeight="1" x14ac:dyDescent="0.2">
      <c r="A83" s="62">
        <v>32</v>
      </c>
      <c r="B83" s="90" t="s">
        <v>45</v>
      </c>
      <c r="C83" s="63" t="s">
        <v>26</v>
      </c>
      <c r="D83" s="64">
        <f>SUM(D84:D88)</f>
        <v>48999280</v>
      </c>
      <c r="E83" s="64">
        <v>50778030</v>
      </c>
      <c r="F83" s="64">
        <v>52257390</v>
      </c>
    </row>
    <row r="84" spans="1:6" s="34" customFormat="1" ht="11.25" customHeight="1" x14ac:dyDescent="0.2">
      <c r="A84" s="43">
        <v>321</v>
      </c>
      <c r="B84" s="44" t="s">
        <v>46</v>
      </c>
      <c r="C84" s="45" t="s">
        <v>26</v>
      </c>
      <c r="D84" s="46">
        <v>3315670</v>
      </c>
      <c r="E84" s="46"/>
      <c r="F84" s="66"/>
    </row>
    <row r="85" spans="1:6" s="34" customFormat="1" ht="11.25" customHeight="1" x14ac:dyDescent="0.2">
      <c r="A85" s="43">
        <v>322</v>
      </c>
      <c r="B85" s="44" t="s">
        <v>47</v>
      </c>
      <c r="C85" s="45" t="s">
        <v>26</v>
      </c>
      <c r="D85" s="46">
        <v>11319540</v>
      </c>
      <c r="E85" s="46"/>
      <c r="F85" s="66"/>
    </row>
    <row r="86" spans="1:6" s="34" customFormat="1" ht="11.25" customHeight="1" x14ac:dyDescent="0.2">
      <c r="A86" s="43">
        <v>323</v>
      </c>
      <c r="B86" s="44" t="s">
        <v>48</v>
      </c>
      <c r="C86" s="45" t="s">
        <v>26</v>
      </c>
      <c r="D86" s="46">
        <v>25505440</v>
      </c>
      <c r="E86" s="46"/>
      <c r="F86" s="66"/>
    </row>
    <row r="87" spans="1:6" ht="11.25" customHeight="1" x14ac:dyDescent="0.25">
      <c r="A87" s="43">
        <v>324</v>
      </c>
      <c r="B87" s="44" t="s">
        <v>49</v>
      </c>
      <c r="C87" s="45" t="s">
        <v>26</v>
      </c>
      <c r="D87" s="46">
        <v>61250</v>
      </c>
      <c r="E87" s="46"/>
      <c r="F87" s="66"/>
    </row>
    <row r="88" spans="1:6" s="34" customFormat="1" ht="11.25" customHeight="1" x14ac:dyDescent="0.2">
      <c r="A88" s="43">
        <v>329</v>
      </c>
      <c r="B88" s="44" t="s">
        <v>50</v>
      </c>
      <c r="C88" s="45" t="s">
        <v>26</v>
      </c>
      <c r="D88" s="46">
        <v>8797380</v>
      </c>
      <c r="E88" s="46"/>
      <c r="F88" s="66"/>
    </row>
    <row r="89" spans="1:6" s="34" customFormat="1" ht="11.25" customHeight="1" x14ac:dyDescent="0.2">
      <c r="A89" s="62">
        <v>34</v>
      </c>
      <c r="B89" s="90" t="s">
        <v>51</v>
      </c>
      <c r="C89" s="63" t="s">
        <v>26</v>
      </c>
      <c r="D89" s="64">
        <f>SUM(D90)</f>
        <v>232000</v>
      </c>
      <c r="E89" s="64">
        <v>282000</v>
      </c>
      <c r="F89" s="64">
        <v>287000</v>
      </c>
    </row>
    <row r="90" spans="1:6" s="34" customFormat="1" ht="11.25" customHeight="1" x14ac:dyDescent="0.2">
      <c r="A90" s="43">
        <v>343</v>
      </c>
      <c r="B90" s="44" t="s">
        <v>52</v>
      </c>
      <c r="C90" s="45" t="s">
        <v>26</v>
      </c>
      <c r="D90" s="46">
        <v>232000</v>
      </c>
      <c r="E90" s="46"/>
      <c r="F90" s="66"/>
    </row>
    <row r="91" spans="1:6" ht="11.25" customHeight="1" x14ac:dyDescent="0.25">
      <c r="A91" s="62" t="s">
        <v>64</v>
      </c>
      <c r="B91" s="90" t="s">
        <v>65</v>
      </c>
      <c r="C91" s="63" t="s">
        <v>26</v>
      </c>
      <c r="D91" s="64">
        <f>D92</f>
        <v>458400</v>
      </c>
      <c r="E91" s="64">
        <v>458400</v>
      </c>
      <c r="F91" s="64">
        <v>458400</v>
      </c>
    </row>
    <row r="92" spans="1:6" ht="11.25" customHeight="1" x14ac:dyDescent="0.25">
      <c r="A92" s="43" t="s">
        <v>66</v>
      </c>
      <c r="B92" s="44" t="s">
        <v>67</v>
      </c>
      <c r="C92" s="45" t="s">
        <v>26</v>
      </c>
      <c r="D92" s="46">
        <v>458400</v>
      </c>
      <c r="E92" s="46"/>
      <c r="F92" s="66"/>
    </row>
    <row r="93" spans="1:6" ht="11.25" customHeight="1" x14ac:dyDescent="0.25">
      <c r="A93" s="62">
        <v>36</v>
      </c>
      <c r="B93" s="90" t="s">
        <v>68</v>
      </c>
      <c r="C93" s="63" t="s">
        <v>26</v>
      </c>
      <c r="D93" s="64">
        <f>SUM(D94:D95)</f>
        <v>7770840</v>
      </c>
      <c r="E93" s="64">
        <v>16250000</v>
      </c>
      <c r="F93" s="64">
        <v>21250000</v>
      </c>
    </row>
    <row r="94" spans="1:6" ht="11.25" customHeight="1" x14ac:dyDescent="0.25">
      <c r="A94" s="43">
        <v>363</v>
      </c>
      <c r="B94" s="44" t="s">
        <v>69</v>
      </c>
      <c r="C94" s="45" t="s">
        <v>26</v>
      </c>
      <c r="D94" s="46">
        <v>3113840</v>
      </c>
      <c r="E94" s="46"/>
      <c r="F94" s="66"/>
    </row>
    <row r="95" spans="1:6" ht="11.25" customHeight="1" x14ac:dyDescent="0.25">
      <c r="A95" s="43">
        <v>369</v>
      </c>
      <c r="B95" s="44" t="s">
        <v>70</v>
      </c>
      <c r="C95" s="45" t="s">
        <v>26</v>
      </c>
      <c r="D95" s="46">
        <v>4657000</v>
      </c>
      <c r="E95" s="46"/>
      <c r="F95" s="66"/>
    </row>
    <row r="96" spans="1:6" ht="11.25" customHeight="1" x14ac:dyDescent="0.25">
      <c r="A96" s="62">
        <v>37</v>
      </c>
      <c r="B96" s="90" t="s">
        <v>71</v>
      </c>
      <c r="C96" s="63" t="s">
        <v>26</v>
      </c>
      <c r="D96" s="64">
        <f>SUM(D97)</f>
        <v>846300</v>
      </c>
      <c r="E96" s="64">
        <v>846300</v>
      </c>
      <c r="F96" s="64">
        <v>846300</v>
      </c>
    </row>
    <row r="97" spans="1:6" ht="11.25" customHeight="1" x14ac:dyDescent="0.25">
      <c r="A97" s="43">
        <v>372</v>
      </c>
      <c r="B97" s="44" t="s">
        <v>72</v>
      </c>
      <c r="C97" s="45" t="s">
        <v>26</v>
      </c>
      <c r="D97" s="46">
        <v>846300</v>
      </c>
      <c r="E97" s="46"/>
      <c r="F97" s="66"/>
    </row>
    <row r="98" spans="1:6" s="34" customFormat="1" ht="11.25" customHeight="1" x14ac:dyDescent="0.2">
      <c r="A98" s="62">
        <v>38</v>
      </c>
      <c r="B98" s="90" t="s">
        <v>73</v>
      </c>
      <c r="C98" s="63" t="s">
        <v>26</v>
      </c>
      <c r="D98" s="64">
        <f>SUM(D99:D100)</f>
        <v>1516670</v>
      </c>
      <c r="E98" s="64">
        <v>22429060</v>
      </c>
      <c r="F98" s="64">
        <v>1975900</v>
      </c>
    </row>
    <row r="99" spans="1:6" s="34" customFormat="1" ht="11.25" customHeight="1" x14ac:dyDescent="0.2">
      <c r="A99" s="43">
        <v>381</v>
      </c>
      <c r="B99" s="44" t="s">
        <v>74</v>
      </c>
      <c r="C99" s="45" t="s">
        <v>26</v>
      </c>
      <c r="D99" s="46">
        <v>750000</v>
      </c>
      <c r="E99" s="46"/>
      <c r="F99" s="66"/>
    </row>
    <row r="100" spans="1:6" s="34" customFormat="1" ht="11.25" customHeight="1" x14ac:dyDescent="0.2">
      <c r="A100" s="43">
        <v>383</v>
      </c>
      <c r="B100" s="44" t="s">
        <v>75</v>
      </c>
      <c r="C100" s="45" t="s">
        <v>26</v>
      </c>
      <c r="D100" s="46">
        <v>766670</v>
      </c>
      <c r="E100" s="46"/>
      <c r="F100" s="66"/>
    </row>
    <row r="101" spans="1:6" s="34" customFormat="1" ht="15" customHeight="1" x14ac:dyDescent="0.2">
      <c r="A101" s="94" t="s">
        <v>53</v>
      </c>
      <c r="B101" s="95" t="s">
        <v>6</v>
      </c>
      <c r="C101" s="96" t="s">
        <v>26</v>
      </c>
      <c r="D101" s="97">
        <f>D102+D105+D110</f>
        <v>58057310</v>
      </c>
      <c r="E101" s="97">
        <f>E102+E105+E110</f>
        <v>143760000</v>
      </c>
      <c r="F101" s="97">
        <f>F102+F105+F110</f>
        <v>172667000</v>
      </c>
    </row>
    <row r="102" spans="1:6" s="34" customFormat="1" ht="11.25" customHeight="1" x14ac:dyDescent="0.2">
      <c r="A102" s="62" t="s">
        <v>76</v>
      </c>
      <c r="B102" s="90" t="s">
        <v>77</v>
      </c>
      <c r="C102" s="63" t="s">
        <v>26</v>
      </c>
      <c r="D102" s="64">
        <f>SUM(D103:D104)</f>
        <v>10600000</v>
      </c>
      <c r="E102" s="64">
        <v>9200000</v>
      </c>
      <c r="F102" s="64">
        <v>14200000</v>
      </c>
    </row>
    <row r="103" spans="1:6" s="34" customFormat="1" ht="11.25" customHeight="1" x14ac:dyDescent="0.2">
      <c r="A103" s="43" t="s">
        <v>78</v>
      </c>
      <c r="B103" s="44" t="s">
        <v>79</v>
      </c>
      <c r="C103" s="45" t="s">
        <v>26</v>
      </c>
      <c r="D103" s="46">
        <v>9000000</v>
      </c>
      <c r="E103" s="46"/>
      <c r="F103" s="46"/>
    </row>
    <row r="104" spans="1:6" s="34" customFormat="1" ht="11.25" customHeight="1" x14ac:dyDescent="0.2">
      <c r="A104" s="91" t="s">
        <v>80</v>
      </c>
      <c r="B104" s="92" t="s">
        <v>81</v>
      </c>
      <c r="C104" s="93" t="s">
        <v>26</v>
      </c>
      <c r="D104" s="46">
        <v>1600000</v>
      </c>
      <c r="E104" s="46"/>
      <c r="F104" s="46"/>
    </row>
    <row r="105" spans="1:6" s="34" customFormat="1" ht="11.25" customHeight="1" x14ac:dyDescent="0.2">
      <c r="A105" s="62" t="s">
        <v>54</v>
      </c>
      <c r="B105" s="90" t="s">
        <v>55</v>
      </c>
      <c r="C105" s="63" t="s">
        <v>26</v>
      </c>
      <c r="D105" s="64">
        <f>SUM(D106:D109)</f>
        <v>26772310</v>
      </c>
      <c r="E105" s="64">
        <v>28490000</v>
      </c>
      <c r="F105" s="64">
        <v>82722000</v>
      </c>
    </row>
    <row r="106" spans="1:6" s="34" customFormat="1" ht="11.25" customHeight="1" x14ac:dyDescent="0.2">
      <c r="A106" s="43" t="s">
        <v>56</v>
      </c>
      <c r="B106" s="44" t="s">
        <v>57</v>
      </c>
      <c r="C106" s="45" t="s">
        <v>26</v>
      </c>
      <c r="D106" s="46">
        <v>1250000</v>
      </c>
      <c r="E106" s="46"/>
      <c r="F106" s="46"/>
    </row>
    <row r="107" spans="1:6" s="34" customFormat="1" ht="11.25" customHeight="1" x14ac:dyDescent="0.2">
      <c r="A107" s="43">
        <v>422</v>
      </c>
      <c r="B107" s="44" t="s">
        <v>58</v>
      </c>
      <c r="C107" s="45" t="s">
        <v>26</v>
      </c>
      <c r="D107" s="46">
        <v>3762310</v>
      </c>
      <c r="E107" s="46"/>
      <c r="F107" s="46"/>
    </row>
    <row r="108" spans="1:6" s="34" customFormat="1" ht="11.25" customHeight="1" x14ac:dyDescent="0.2">
      <c r="A108" s="43">
        <v>423</v>
      </c>
      <c r="B108" s="44" t="s">
        <v>59</v>
      </c>
      <c r="C108" s="45" t="s">
        <v>26</v>
      </c>
      <c r="D108" s="46">
        <v>21660000</v>
      </c>
      <c r="E108" s="46"/>
      <c r="F108" s="46"/>
    </row>
    <row r="109" spans="1:6" s="34" customFormat="1" ht="11.25" customHeight="1" x14ac:dyDescent="0.2">
      <c r="A109" s="43">
        <v>426</v>
      </c>
      <c r="B109" s="44" t="s">
        <v>60</v>
      </c>
      <c r="C109" s="45" t="s">
        <v>26</v>
      </c>
      <c r="D109" s="46">
        <v>100000</v>
      </c>
      <c r="E109" s="46"/>
      <c r="F109" s="46"/>
    </row>
    <row r="110" spans="1:6" s="34" customFormat="1" ht="11.25" customHeight="1" x14ac:dyDescent="0.2">
      <c r="A110" s="62">
        <v>45</v>
      </c>
      <c r="B110" s="90" t="s">
        <v>61</v>
      </c>
      <c r="C110" s="63" t="s">
        <v>26</v>
      </c>
      <c r="D110" s="64">
        <f>SUM(D111:D112)</f>
        <v>20685000</v>
      </c>
      <c r="E110" s="64">
        <v>106070000</v>
      </c>
      <c r="F110" s="64">
        <v>75745000</v>
      </c>
    </row>
    <row r="111" spans="1:6" s="34" customFormat="1" ht="11.25" customHeight="1" x14ac:dyDescent="0.2">
      <c r="A111" s="43">
        <v>451</v>
      </c>
      <c r="B111" s="44" t="s">
        <v>62</v>
      </c>
      <c r="C111" s="45" t="s">
        <v>26</v>
      </c>
      <c r="D111" s="46">
        <v>17785000</v>
      </c>
      <c r="E111" s="46"/>
      <c r="F111" s="46"/>
    </row>
    <row r="112" spans="1:6" s="34" customFormat="1" ht="11.25" customHeight="1" x14ac:dyDescent="0.2">
      <c r="A112" s="51">
        <v>452</v>
      </c>
      <c r="B112" s="52" t="s">
        <v>63</v>
      </c>
      <c r="C112" s="53" t="s">
        <v>26</v>
      </c>
      <c r="D112" s="54">
        <v>2900000</v>
      </c>
      <c r="E112" s="54"/>
      <c r="F112" s="54"/>
    </row>
    <row r="113" spans="1:6" s="34" customFormat="1" ht="15" customHeight="1" x14ac:dyDescent="0.2">
      <c r="A113" s="98"/>
      <c r="B113" s="99" t="s">
        <v>36</v>
      </c>
      <c r="C113" s="69"/>
      <c r="D113" s="70">
        <f>D57+D70+D78+D101</f>
        <v>359892650</v>
      </c>
      <c r="E113" s="70">
        <f>E57+E70+E78+E101</f>
        <v>453788360</v>
      </c>
      <c r="F113" s="70">
        <f>F57+F70+F78+F101</f>
        <v>478733930</v>
      </c>
    </row>
    <row r="114" spans="1:6" s="104" customFormat="1" ht="9" customHeight="1" x14ac:dyDescent="0.25">
      <c r="A114" s="100"/>
      <c r="B114" s="101"/>
      <c r="C114" s="102"/>
      <c r="D114" s="103"/>
      <c r="E114" s="103"/>
      <c r="F114" s="103"/>
    </row>
    <row r="115" spans="1:6" s="104" customFormat="1" ht="9" customHeight="1" x14ac:dyDescent="0.25">
      <c r="A115" s="100"/>
      <c r="B115" s="101"/>
      <c r="C115" s="102"/>
      <c r="D115" s="103"/>
      <c r="E115" s="103"/>
      <c r="F115" s="103"/>
    </row>
    <row r="116" spans="1:6" s="104" customFormat="1" ht="15" customHeight="1" x14ac:dyDescent="0.25">
      <c r="A116" s="125" t="s">
        <v>82</v>
      </c>
      <c r="B116" s="125"/>
      <c r="C116" s="125"/>
      <c r="D116" s="125"/>
      <c r="E116" s="125"/>
      <c r="F116" s="125"/>
    </row>
    <row r="117" spans="1:6" s="104" customFormat="1" ht="9" customHeight="1" x14ac:dyDescent="0.25">
      <c r="A117" s="100"/>
      <c r="B117" s="101"/>
      <c r="C117" s="102"/>
      <c r="D117" s="103"/>
      <c r="E117" s="103"/>
      <c r="F117" s="103"/>
    </row>
    <row r="118" spans="1:6" s="104" customFormat="1" ht="25.5" customHeight="1" x14ac:dyDescent="0.25">
      <c r="A118" s="126" t="s">
        <v>83</v>
      </c>
      <c r="B118" s="127"/>
      <c r="C118" s="128"/>
      <c r="D118" s="8" t="s">
        <v>89</v>
      </c>
      <c r="E118" s="8" t="s">
        <v>90</v>
      </c>
      <c r="F118" s="8" t="s">
        <v>96</v>
      </c>
    </row>
    <row r="119" spans="1:6" s="104" customFormat="1" ht="9" customHeight="1" x14ac:dyDescent="0.25">
      <c r="A119" s="129">
        <v>1</v>
      </c>
      <c r="B119" s="130"/>
      <c r="C119" s="131"/>
      <c r="D119" s="9">
        <v>2</v>
      </c>
      <c r="E119" s="9">
        <v>3</v>
      </c>
      <c r="F119" s="9">
        <v>4</v>
      </c>
    </row>
    <row r="120" spans="1:6" s="104" customFormat="1" ht="11.25" customHeight="1" x14ac:dyDescent="0.25">
      <c r="A120" s="105" t="s">
        <v>84</v>
      </c>
      <c r="B120" s="132" t="s">
        <v>85</v>
      </c>
      <c r="C120" s="133"/>
      <c r="D120" s="23">
        <v>359892650</v>
      </c>
      <c r="E120" s="23">
        <v>453788360</v>
      </c>
      <c r="F120" s="23">
        <v>478733930</v>
      </c>
    </row>
    <row r="121" spans="1:6" s="104" customFormat="1" ht="11.25" customHeight="1" x14ac:dyDescent="0.25">
      <c r="A121" s="106" t="s">
        <v>86</v>
      </c>
      <c r="B121" s="121" t="s">
        <v>92</v>
      </c>
      <c r="C121" s="122"/>
      <c r="D121" s="24">
        <v>359892650</v>
      </c>
      <c r="E121" s="24">
        <v>453788360</v>
      </c>
      <c r="F121" s="24">
        <v>478733930</v>
      </c>
    </row>
    <row r="122" spans="1:6" s="104" customFormat="1" ht="11.25" customHeight="1" x14ac:dyDescent="0.25">
      <c r="A122" s="107" t="s">
        <v>87</v>
      </c>
      <c r="B122" s="121" t="s">
        <v>93</v>
      </c>
      <c r="C122" s="122"/>
      <c r="D122" s="108">
        <v>359892650</v>
      </c>
      <c r="E122" s="108">
        <v>453788360</v>
      </c>
      <c r="F122" s="108">
        <v>478733930</v>
      </c>
    </row>
    <row r="123" spans="1:6" s="104" customFormat="1" ht="11.25" customHeight="1" x14ac:dyDescent="0.25">
      <c r="A123" s="109" t="s">
        <v>88</v>
      </c>
      <c r="B123" s="123" t="s">
        <v>91</v>
      </c>
      <c r="C123" s="124"/>
      <c r="D123" s="110">
        <v>359892650</v>
      </c>
      <c r="E123" s="110">
        <v>453788360</v>
      </c>
      <c r="F123" s="110">
        <v>478733930</v>
      </c>
    </row>
    <row r="124" spans="1:6" s="104" customFormat="1" ht="15" customHeight="1" x14ac:dyDescent="0.25">
      <c r="A124" s="100"/>
      <c r="B124" s="101"/>
      <c r="C124" s="102"/>
      <c r="D124" s="103"/>
      <c r="E124" s="103"/>
      <c r="F124" s="103"/>
    </row>
    <row r="125" spans="1:6" x14ac:dyDescent="0.25">
      <c r="A125" s="111" t="s">
        <v>100</v>
      </c>
      <c r="B125" s="2"/>
      <c r="C125" s="3"/>
      <c r="D125" s="2"/>
      <c r="E125" s="2"/>
      <c r="F125" s="2"/>
    </row>
    <row r="126" spans="1:6" ht="12" customHeight="1" x14ac:dyDescent="0.25">
      <c r="A126" s="6" t="s">
        <v>101</v>
      </c>
      <c r="B126" s="2"/>
      <c r="C126" s="3"/>
      <c r="D126" s="2"/>
      <c r="E126" s="2"/>
      <c r="F126" s="2"/>
    </row>
    <row r="127" spans="1:6" s="112" customFormat="1" ht="11.25" customHeight="1" x14ac:dyDescent="0.25">
      <c r="B127" s="5"/>
      <c r="C127" s="113"/>
      <c r="D127" s="5"/>
      <c r="E127" s="5"/>
      <c r="F127" s="5"/>
    </row>
    <row r="128" spans="1:6" s="112" customFormat="1" ht="11.25" customHeight="1" x14ac:dyDescent="0.25">
      <c r="B128" s="5"/>
      <c r="C128" s="113"/>
      <c r="D128" s="5"/>
      <c r="E128" s="114"/>
      <c r="F128" s="5"/>
    </row>
    <row r="129" spans="2:6" s="112" customFormat="1" ht="9" customHeight="1" x14ac:dyDescent="0.25">
      <c r="B129" s="5"/>
      <c r="C129" s="113"/>
      <c r="D129" s="115"/>
      <c r="E129" s="115"/>
      <c r="F129" s="115"/>
    </row>
    <row r="130" spans="2:6" ht="9" customHeight="1" x14ac:dyDescent="0.25">
      <c r="D130" s="115"/>
      <c r="E130" s="115"/>
      <c r="F130" s="115"/>
    </row>
    <row r="131" spans="2:6" ht="9" customHeight="1" x14ac:dyDescent="0.25">
      <c r="D131" s="115"/>
      <c r="E131" s="115"/>
      <c r="F131" s="115"/>
    </row>
  </sheetData>
  <mergeCells count="27">
    <mergeCell ref="B121:C121"/>
    <mergeCell ref="B122:C122"/>
    <mergeCell ref="B123:C123"/>
    <mergeCell ref="A27:F27"/>
    <mergeCell ref="A46:F46"/>
    <mergeCell ref="A116:F116"/>
    <mergeCell ref="A118:C118"/>
    <mergeCell ref="A119:C119"/>
    <mergeCell ref="B120:C120"/>
    <mergeCell ref="A25:C25"/>
    <mergeCell ref="A12:C12"/>
    <mergeCell ref="A13:C13"/>
    <mergeCell ref="A14:C14"/>
    <mergeCell ref="A15:C15"/>
    <mergeCell ref="A16:C16"/>
    <mergeCell ref="A17:C17"/>
    <mergeCell ref="A19:F19"/>
    <mergeCell ref="A21:C21"/>
    <mergeCell ref="A22:C22"/>
    <mergeCell ref="A23:C23"/>
    <mergeCell ref="A24:C24"/>
    <mergeCell ref="A11:C11"/>
    <mergeCell ref="A4:F4"/>
    <mergeCell ref="A5:F5"/>
    <mergeCell ref="A7:F7"/>
    <mergeCell ref="A8:F8"/>
    <mergeCell ref="A10:C10"/>
  </mergeCells>
  <printOptions horizontalCentered="1"/>
  <pageMargins left="0.31496062992125984" right="0.31496062992125984" top="0.86614173228346458" bottom="0.39370078740157483" header="0.19685039370078741" footer="0.11811023622047245"/>
  <pageSetup paperSize="9" scale="88" orientation="portrait" r:id="rId1"/>
  <headerFooter>
    <oddHeader>&amp;R&amp;"Times New Roman,Uobičajeno"&amp;8Financijski plan za 2021. godinu s projekcijama za 2022. i 2023. godinu</oddHeader>
    <oddFooter>&amp;C&amp;"Times New Roman,Uobičajeno"&amp;8Stranica &amp;P od &amp;N</oddFooter>
  </headerFooter>
  <rowBreaks count="1" manualBreakCount="1">
    <brk id="5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plan 2021.-2023.</vt:lpstr>
      <vt:lpstr>'Financijski plan 2021.-2023.'!Podrucje_ispisa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Mirijana Labaš</dc:creator>
  <cp:lastModifiedBy>Silvija Rubčić Kovačić</cp:lastModifiedBy>
  <cp:lastPrinted>2020-12-15T09:52:58Z</cp:lastPrinted>
  <dcterms:created xsi:type="dcterms:W3CDTF">2019-11-29T11:22:55Z</dcterms:created>
  <dcterms:modified xsi:type="dcterms:W3CDTF">2021-01-07T08:40:18Z</dcterms:modified>
</cp:coreProperties>
</file>