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vacic\Documents\PLAN I ANALIZA\WEB\"/>
    </mc:Choice>
  </mc:AlternateContent>
  <bookViews>
    <workbookView xWindow="0" yWindow="0" windowWidth="22680" windowHeight="17760" tabRatio="817"/>
  </bookViews>
  <sheets>
    <sheet name="SAŽETAK" sheetId="2" r:id="rId1"/>
    <sheet name=" Račun prihoda i rashoda" sheetId="3" r:id="rId2"/>
    <sheet name="Rashodi prema izvorima finan" sheetId="4" r:id="rId3"/>
    <sheet name="Rashodi prema funkcijskoj k " sheetId="5" r:id="rId4"/>
    <sheet name="POSEBNI DIO" sheetId="7" r:id="rId5"/>
  </sheets>
  <definedNames>
    <definedName name="_xlnm.Print_Area" localSheetId="1">' Račun prihoda i rashoda'!$A$1:$G$56</definedName>
    <definedName name="_xlnm.Print_Area" localSheetId="4">'POSEBNI DIO'!$A$1:$G$38</definedName>
    <definedName name="_xlnm.Print_Area" localSheetId="3">'Rashodi prema funkcijskoj k '!$A$1:$D$7</definedName>
    <definedName name="_xlnm.Print_Area" localSheetId="2">'Rashodi prema izvorima finan'!$A$1:$D$13</definedName>
    <definedName name="_xlnm.Print_Area" localSheetId="0">SAŽETAK!$A$1:$H$25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E9" i="7"/>
  <c r="G36" i="7"/>
  <c r="F38" i="7"/>
  <c r="F37" i="7" s="1"/>
  <c r="F36" i="7" s="1"/>
  <c r="G37" i="7"/>
  <c r="E37" i="7"/>
  <c r="E36" i="7" s="1"/>
  <c r="E31" i="7"/>
  <c r="F35" i="7"/>
  <c r="F34" i="7" s="1"/>
  <c r="F31" i="7" s="1"/>
  <c r="G34" i="7"/>
  <c r="G31" i="7" s="1"/>
  <c r="E34" i="7"/>
  <c r="C7" i="5"/>
  <c r="C13" i="4"/>
  <c r="C12" i="4" s="1"/>
  <c r="D12" i="4"/>
  <c r="B12" i="4"/>
  <c r="B5" i="4" s="1"/>
  <c r="E50" i="3"/>
  <c r="G50" i="3"/>
  <c r="F53" i="3"/>
  <c r="G31" i="3"/>
  <c r="E31" i="3"/>
  <c r="F35" i="3"/>
  <c r="G17" i="3"/>
  <c r="E17" i="3"/>
  <c r="F19" i="3"/>
  <c r="F14" i="7"/>
  <c r="F13" i="7"/>
  <c r="F12" i="7"/>
  <c r="F17" i="7"/>
  <c r="F16" i="7"/>
  <c r="F26" i="7"/>
  <c r="F25" i="7"/>
  <c r="F24" i="7"/>
  <c r="F23" i="7"/>
  <c r="F22" i="7"/>
  <c r="F21" i="7"/>
  <c r="F20" i="7"/>
  <c r="F30" i="7"/>
  <c r="F29" i="7"/>
  <c r="F28" i="7"/>
  <c r="F33" i="7"/>
  <c r="C11" i="4"/>
  <c r="C10" i="4" s="1"/>
  <c r="C9" i="4"/>
  <c r="C7" i="4"/>
  <c r="D10" i="4"/>
  <c r="F52" i="3"/>
  <c r="F51" i="3"/>
  <c r="F56" i="3"/>
  <c r="F55" i="3"/>
  <c r="F49" i="3"/>
  <c r="F46" i="3"/>
  <c r="F44" i="3"/>
  <c r="F42" i="3"/>
  <c r="F40" i="3"/>
  <c r="F38" i="3"/>
  <c r="F37" i="3"/>
  <c r="F34" i="3"/>
  <c r="F33" i="3"/>
  <c r="F32" i="3"/>
  <c r="F30" i="3"/>
  <c r="F29" i="3"/>
  <c r="F21" i="3"/>
  <c r="F20" i="3"/>
  <c r="F18" i="3"/>
  <c r="F17" i="3" s="1"/>
  <c r="F16" i="3"/>
  <c r="F15" i="3"/>
  <c r="F14" i="3"/>
  <c r="F13" i="3"/>
  <c r="F12" i="3"/>
  <c r="F11" i="3"/>
  <c r="G25" i="3"/>
  <c r="F25" i="3"/>
  <c r="E25" i="3"/>
  <c r="G22" i="2"/>
  <c r="G21" i="2"/>
  <c r="G12" i="2"/>
  <c r="G11" i="2"/>
  <c r="G9" i="2"/>
  <c r="H18" i="2"/>
  <c r="G18" i="2"/>
  <c r="F18" i="2"/>
  <c r="F31" i="3" l="1"/>
  <c r="F50" i="3"/>
  <c r="E10" i="3"/>
  <c r="E9" i="3" s="1"/>
  <c r="E7" i="7" l="1"/>
  <c r="E6" i="7" s="1"/>
  <c r="E5" i="7" s="1"/>
  <c r="G32" i="7"/>
  <c r="F32" i="7"/>
  <c r="E32" i="7"/>
  <c r="G27" i="7"/>
  <c r="F27" i="7"/>
  <c r="E27" i="7"/>
  <c r="G19" i="7"/>
  <c r="G18" i="7" s="1"/>
  <c r="F19" i="7"/>
  <c r="F18" i="7" s="1"/>
  <c r="E19" i="7"/>
  <c r="G15" i="7"/>
  <c r="F15" i="7"/>
  <c r="E15" i="7"/>
  <c r="G11" i="7"/>
  <c r="F11" i="7"/>
  <c r="E11" i="7"/>
  <c r="F10" i="7" l="1"/>
  <c r="F8" i="7" s="1"/>
  <c r="F7" i="7" s="1"/>
  <c r="F6" i="7" s="1"/>
  <c r="F5" i="7" s="1"/>
  <c r="F9" i="7"/>
  <c r="G10" i="7"/>
  <c r="G8" i="7" s="1"/>
  <c r="G7" i="7" s="1"/>
  <c r="G6" i="7" s="1"/>
  <c r="G5" i="7" s="1"/>
  <c r="G9" i="7"/>
  <c r="E54" i="3"/>
  <c r="F54" i="3"/>
  <c r="G54" i="3"/>
  <c r="E48" i="3"/>
  <c r="E47" i="3" s="1"/>
  <c r="F48" i="3"/>
  <c r="G48" i="3"/>
  <c r="E45" i="3"/>
  <c r="F45" i="3"/>
  <c r="G45" i="3"/>
  <c r="E43" i="3"/>
  <c r="F43" i="3"/>
  <c r="G43" i="3"/>
  <c r="E41" i="3"/>
  <c r="F41" i="3"/>
  <c r="G41" i="3"/>
  <c r="E39" i="3"/>
  <c r="F39" i="3"/>
  <c r="G39" i="3"/>
  <c r="E36" i="3"/>
  <c r="F36" i="3"/>
  <c r="G36" i="3"/>
  <c r="E28" i="3"/>
  <c r="F28" i="3"/>
  <c r="G28" i="3"/>
  <c r="E27" i="3" l="1"/>
  <c r="E26" i="3" s="1"/>
  <c r="G47" i="3"/>
  <c r="F47" i="3"/>
  <c r="G27" i="3"/>
  <c r="F27" i="3"/>
  <c r="G26" i="3" l="1"/>
  <c r="F26" i="3"/>
  <c r="D6" i="5"/>
  <c r="D5" i="5" s="1"/>
  <c r="C6" i="5"/>
  <c r="C5" i="5" s="1"/>
  <c r="B6" i="5"/>
  <c r="B5" i="5" s="1"/>
  <c r="B10" i="4"/>
  <c r="D8" i="4"/>
  <c r="C8" i="4"/>
  <c r="B8" i="4"/>
  <c r="D6" i="4"/>
  <c r="C6" i="4"/>
  <c r="B6" i="4"/>
  <c r="G10" i="3"/>
  <c r="F10" i="3"/>
  <c r="C5" i="4" l="1"/>
  <c r="D5" i="4"/>
  <c r="G9" i="3"/>
  <c r="F9" i="3"/>
  <c r="H23" i="2" l="1"/>
  <c r="G23" i="2"/>
  <c r="F23" i="2"/>
  <c r="H13" i="2"/>
  <c r="G13" i="2"/>
  <c r="F13" i="2"/>
  <c r="H10" i="2"/>
  <c r="G10" i="2"/>
  <c r="F10" i="2"/>
  <c r="F14" i="2" l="1"/>
  <c r="G14" i="2"/>
  <c r="H14" i="2"/>
  <c r="G24" i="2" l="1"/>
  <c r="F24" i="2"/>
  <c r="H24" i="2"/>
</calcChain>
</file>

<file path=xl/sharedStrings.xml><?xml version="1.0" encoding="utf-8"?>
<sst xmlns="http://schemas.openxmlformats.org/spreadsheetml/2006/main" count="174" uniqueCount="93">
  <si>
    <t>I. OPĆI DIO</t>
  </si>
  <si>
    <t>Plan za 2023.</t>
  </si>
  <si>
    <t>PRIHODI POSLOVANJA</t>
  </si>
  <si>
    <t>PRIHODI UKUPNO</t>
  </si>
  <si>
    <t>RASHODI  POSLOVANJA</t>
  </si>
  <si>
    <t>RASHODI ZA NABAVU NEFINANCIJSKE IMOVINE</t>
  </si>
  <si>
    <t>RASHODI UKUPNO</t>
  </si>
  <si>
    <t>RAZLIKA - VIŠAK / MANJAK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</si>
  <si>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</si>
  <si>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</si>
  <si>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</si>
  <si>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</si>
  <si>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</si>
  <si>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</si>
  <si>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</si>
  <si>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</si>
  <si>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</si>
  <si>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</si>
  <si>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</si>
  <si>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</si>
  <si>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</si>
  <si>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Vlastiti prihodi</t>
  </si>
  <si>
    <t>Naziv rashoda</t>
  </si>
  <si>
    <t>Rashodi poslovanja</t>
  </si>
  <si>
    <t>Rashodi za zaposlene</t>
  </si>
  <si>
    <t>Materijalni rashodi</t>
  </si>
  <si>
    <t>Ostali prihodi za posebne namjene</t>
  </si>
  <si>
    <t>Rashodi za nabavu nefinancijske imovine</t>
  </si>
  <si>
    <t>Rashodi za nabavu neproizvedene dugotrajne imovine</t>
  </si>
  <si>
    <t>Prihodi od imovine</t>
  </si>
  <si>
    <t>Prihodi od upravnih i administrativnih pristojbi, pristojbi po posebnim propisima i naknada</t>
  </si>
  <si>
    <t>Kazne, upravne mjere i ostali prihodi</t>
  </si>
  <si>
    <t>Prihodi od prodaje proizvoda i robe te pruženih usluga i prihodi od donacija te povrati po protestiranim jamstvima</t>
  </si>
  <si>
    <t>BROJČANA OZNAKA I NAZIV</t>
  </si>
  <si>
    <t>UKUPNI RASHODI</t>
  </si>
  <si>
    <t>3 Vlastiti prihodi</t>
  </si>
  <si>
    <t>31 Vlastiti prihodi</t>
  </si>
  <si>
    <t>43 Ostali prihodi za posebne namjene</t>
  </si>
  <si>
    <t>4 Prihodi za posebne namjene</t>
  </si>
  <si>
    <t>5 Pomoći</t>
  </si>
  <si>
    <t>52 Ostale pomoći i darovnice</t>
  </si>
  <si>
    <t>Ostale pomoći i darovnice</t>
  </si>
  <si>
    <t>Financijski rashodi</t>
  </si>
  <si>
    <t>Ostali rashodi</t>
  </si>
  <si>
    <t>Naknade građanima i kućanstvima na temelju osiguranja i druge naknade</t>
  </si>
  <si>
    <t>Pomoći dane u inozemstvo i unutar općeg proračuna</t>
  </si>
  <si>
    <t>Subvencije</t>
  </si>
  <si>
    <t>05 Zaštita okoliša</t>
  </si>
  <si>
    <t>054 Zaštita bioraznolikosti i krajolika</t>
  </si>
  <si>
    <t xml:space="preserve">Naziv </t>
  </si>
  <si>
    <t>Rashodi za nabavu proizvedene dugotrajne imovine</t>
  </si>
  <si>
    <t>Rashodi za dodatna ulaganja na nefinancijskoj imovini</t>
  </si>
  <si>
    <t>II. POSEBNI DIO</t>
  </si>
  <si>
    <t>Šifra</t>
  </si>
  <si>
    <t>PROGRAM  3401</t>
  </si>
  <si>
    <t>GLAVNI PROGRAM  34</t>
  </si>
  <si>
    <t>ZAŠTITA PRIRODE</t>
  </si>
  <si>
    <t>ZAŠTITA I OČUVANJE PRIRODE I OKOLIŠA</t>
  </si>
  <si>
    <t>Aktivnost A779047</t>
  </si>
  <si>
    <t>ADMINISTRACIJA I UPRAVLJANJE (IZ EVIDENCIJSKIH PRIHODA)</t>
  </si>
  <si>
    <t>RAZDJEL  077</t>
  </si>
  <si>
    <t>GLAVA  07715</t>
  </si>
  <si>
    <t>MINISTARSTVO GOSPODARSTVA I ODRŽIVOG RAZVOJA</t>
  </si>
  <si>
    <t>NACIONALNI PARKOVI I PARKOVI PRIRODE</t>
  </si>
  <si>
    <t>Izvor financiranja   31</t>
  </si>
  <si>
    <t>Razred (rashod/izdatak)   3</t>
  </si>
  <si>
    <t>Skupina (rashod/izdatak) 31</t>
  </si>
  <si>
    <t>Skupina (rashod/izdatak) 32</t>
  </si>
  <si>
    <t>Skupina (rashod/izdatak) 34</t>
  </si>
  <si>
    <t>Razred (rashod/izdatak)   4</t>
  </si>
  <si>
    <t>Skupina (rashod/izdatak) 42</t>
  </si>
  <si>
    <t>Skupina (rashod/izdatak) 45</t>
  </si>
  <si>
    <t>Izvor financiranja   43</t>
  </si>
  <si>
    <t>Skupina (rashod/izdatak) 35</t>
  </si>
  <si>
    <t>Skupina (rashod/izdatak) 36</t>
  </si>
  <si>
    <t>Skupina (rashod/izdatak) 37</t>
  </si>
  <si>
    <t>Skupina (rashod/izdatak) 38</t>
  </si>
  <si>
    <t>Skupina (rashod/izdatak) 41</t>
  </si>
  <si>
    <t>Izvor financiranja   52</t>
  </si>
  <si>
    <t>UKUPNI PRIHODI</t>
  </si>
  <si>
    <t>A. SAŽETAK RAČUNA PRIHODA I RASHODA</t>
  </si>
  <si>
    <t>B. SAŽETAK RAČUNA FINANCIRANJA</t>
  </si>
  <si>
    <t>A1. PRIHODI POSLOVANJA I PRIHODI OD PRODAJE NEFINANCIJSKE IMOVINE</t>
  </si>
  <si>
    <t>A2. RASHODI POSLOVANJA I RASHODI ZA NABAVU NEFINANCIJSKE IMOVINE</t>
  </si>
  <si>
    <t>A3. RASHODI PREMA IZVORIMA FINANCIRANJA</t>
  </si>
  <si>
    <t>A4. RASHODI PREMA FUNKCIJSKOJ KLASIFIKACIJI</t>
  </si>
  <si>
    <t>Povećanje / smanjenje</t>
  </si>
  <si>
    <t>Novi plan za 2023.</t>
  </si>
  <si>
    <t>IZMJENE I DOPUNE FINANCIJSKOG PLANA PRORAČUNSKOG KORISNIKA DRŽAVNOG PRORAČUNA
ZA 2023. GODINU</t>
  </si>
  <si>
    <t>Donacije</t>
  </si>
  <si>
    <t>61 Donacije</t>
  </si>
  <si>
    <t>6 Donacije</t>
  </si>
  <si>
    <t>Izvor financiranja  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</si>
</sst>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2" fillId="0" borderId="0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wrapText="1"/>
    </xf>
    <xf numFmtId="3" fontId="2" fillId="0" borderId="0" xfId="0" applyNumberFormat="1" applyFont="1" applyBorder="1" applyAlignment="1">
      <alignment horizontal="right"/>
    </xf>
    <xf numFmtId="0" fontId="9" fillId="4" borderId="4" xfId="0" applyNumberFormat="1" applyFont="1" applyFill="1" applyBorder="1" applyAlignment="1" applyProtection="1">
      <alignment horizontal="center" vertical="center" wrapText="1"/>
    </xf>
    <xf numFmtId="0" fontId="9" fillId="4" borderId="5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11" fillId="2" borderId="4" xfId="0" applyNumberFormat="1" applyFont="1" applyFill="1" applyBorder="1" applyAlignment="1" applyProtection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4" fillId="2" borderId="4" xfId="0" quotePrefix="1" applyFont="1" applyFill="1" applyBorder="1" applyAlignment="1">
      <alignment horizontal="left" vertical="center"/>
    </xf>
    <xf numFmtId="0" fontId="11" fillId="2" borderId="4" xfId="0" quotePrefix="1" applyFont="1" applyFill="1" applyBorder="1" applyAlignment="1">
      <alignment horizontal="left" vertical="center" wrapText="1"/>
    </xf>
    <xf numFmtId="0" fontId="14" fillId="2" borderId="4" xfId="0" quotePrefix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 applyProtection="1">
      <alignment vertical="center" wrapText="1"/>
    </xf>
    <xf numFmtId="4" fontId="9" fillId="0" borderId="4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 applyProtection="1">
      <alignment horizontal="right" wrapText="1"/>
    </xf>
    <xf numFmtId="4" fontId="9" fillId="0" borderId="4" xfId="0" applyNumberFormat="1" applyFont="1" applyBorder="1" applyAlignment="1">
      <alignment horizontal="right"/>
    </xf>
    <xf numFmtId="4" fontId="9" fillId="3" borderId="4" xfId="0" applyNumberFormat="1" applyFont="1" applyFill="1" applyBorder="1" applyAlignment="1" applyProtection="1">
      <alignment horizontal="right" wrapText="1"/>
    </xf>
    <xf numFmtId="4" fontId="9" fillId="2" borderId="2" xfId="0" applyNumberFormat="1" applyFont="1" applyFill="1" applyBorder="1" applyAlignment="1" applyProtection="1">
      <alignment horizontal="right" vertical="center" wrapText="1"/>
    </xf>
    <xf numFmtId="4" fontId="9" fillId="2" borderId="4" xfId="0" applyNumberFormat="1" applyFont="1" applyFill="1" applyBorder="1" applyAlignment="1" applyProtection="1">
      <alignment horizontal="righ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4" fontId="5" fillId="2" borderId="4" xfId="0" applyNumberFormat="1" applyFont="1" applyFill="1" applyBorder="1" applyAlignment="1">
      <alignment horizontal="right"/>
    </xf>
    <xf numFmtId="0" fontId="14" fillId="2" borderId="4" xfId="0" applyNumberFormat="1" applyFont="1" applyFill="1" applyBorder="1" applyAlignment="1" applyProtection="1">
      <alignment horizontal="left" vertical="center" wrapText="1" indent="1"/>
    </xf>
    <xf numFmtId="4" fontId="5" fillId="2" borderId="4" xfId="0" applyNumberFormat="1" applyFont="1" applyFill="1" applyBorder="1" applyAlignment="1" applyProtection="1">
      <alignment horizontal="right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9" fillId="4" borderId="2" xfId="0" quotePrefix="1" applyFont="1" applyFill="1" applyBorder="1" applyAlignment="1">
      <alignment horizontal="left" wrapText="1"/>
    </xf>
    <xf numFmtId="0" fontId="9" fillId="4" borderId="3" xfId="0" quotePrefix="1" applyFont="1" applyFill="1" applyBorder="1" applyAlignment="1">
      <alignment horizontal="left" wrapText="1"/>
    </xf>
    <xf numFmtId="0" fontId="9" fillId="4" borderId="3" xfId="0" quotePrefix="1" applyFont="1" applyFill="1" applyBorder="1" applyAlignment="1">
      <alignment horizontal="center" wrapText="1"/>
    </xf>
    <xf numFmtId="0" fontId="9" fillId="4" borderId="3" xfId="0" quotePrefix="1" applyNumberFormat="1" applyFont="1" applyFill="1" applyBorder="1" applyAlignment="1" applyProtection="1">
      <alignment horizontal="left"/>
    </xf>
    <xf numFmtId="0" fontId="10" fillId="3" borderId="4" xfId="0" applyNumberFormat="1" applyFont="1" applyFill="1" applyBorder="1" applyAlignment="1" applyProtection="1">
      <alignment vertical="center" wrapText="1"/>
    </xf>
    <xf numFmtId="0" fontId="10" fillId="3" borderId="4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quotePrefix="1" applyFont="1" applyFill="1" applyBorder="1" applyAlignment="1">
      <alignment horizontal="center" vertical="center"/>
    </xf>
    <xf numFmtId="0" fontId="14" fillId="2" borderId="4" xfId="0" quotePrefix="1" applyFont="1" applyFill="1" applyBorder="1" applyAlignment="1">
      <alignment horizontal="center" vertical="center"/>
    </xf>
    <xf numFmtId="0" fontId="10" fillId="2" borderId="4" xfId="0" quotePrefix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" fontId="9" fillId="2" borderId="4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 applyProtection="1">
      <alignment horizontal="right" wrapText="1"/>
    </xf>
    <xf numFmtId="4" fontId="15" fillId="0" borderId="0" xfId="0" applyNumberFormat="1" applyFont="1"/>
    <xf numFmtId="0" fontId="16" fillId="0" borderId="0" xfId="0" applyFont="1"/>
    <xf numFmtId="4" fontId="1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17" fillId="2" borderId="4" xfId="0" applyNumberFormat="1" applyFont="1" applyFill="1" applyBorder="1" applyAlignment="1">
      <alignment horizontal="right"/>
    </xf>
    <xf numFmtId="4" fontId="17" fillId="2" borderId="4" xfId="0" applyNumberFormat="1" applyFont="1" applyFill="1" applyBorder="1" applyAlignment="1" applyProtection="1">
      <alignment horizontal="right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center" vertical="center" wrapText="1"/>
    </xf>
    <xf numFmtId="0" fontId="9" fillId="3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vertical="center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1" fillId="3" borderId="3" xfId="0" applyNumberFormat="1" applyFont="1" applyFill="1" applyBorder="1" applyAlignment="1" applyProtection="1">
      <alignment vertical="center" wrapText="1"/>
    </xf>
    <xf numFmtId="0" fontId="11" fillId="3" borderId="3" xfId="0" applyNumberFormat="1" applyFont="1" applyFill="1" applyBorder="1" applyAlignment="1" applyProtection="1">
      <alignment vertical="center"/>
    </xf>
    <xf numFmtId="0" fontId="10" fillId="0" borderId="2" xfId="0" quotePrefix="1" applyNumberFormat="1" applyFont="1" applyFill="1" applyBorder="1" applyAlignment="1" applyProtection="1">
      <alignment horizontal="left" vertical="center" wrapText="1"/>
    </xf>
    <xf numFmtId="0" fontId="10" fillId="0" borderId="2" xfId="0" quotePrefix="1" applyFont="1" applyBorder="1" applyAlignment="1">
      <alignment horizontal="left" vertical="center"/>
    </xf>
    <xf numFmtId="0" fontId="10" fillId="3" borderId="2" xfId="0" quotePrefix="1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 indent="7"/>
    </xf>
    <xf numFmtId="0" fontId="5" fillId="2" borderId="3" xfId="0" applyNumberFormat="1" applyFont="1" applyFill="1" applyBorder="1" applyAlignment="1" applyProtection="1">
      <alignment horizontal="left" vertical="center" wrapText="1" indent="7"/>
    </xf>
    <xf numFmtId="0" fontId="5" fillId="2" borderId="5" xfId="0" applyNumberFormat="1" applyFont="1" applyFill="1" applyBorder="1" applyAlignment="1" applyProtection="1">
      <alignment horizontal="left" vertical="center" wrapText="1" indent="7"/>
    </xf>
    <xf numFmtId="0" fontId="9" fillId="2" borderId="2" xfId="0" applyNumberFormat="1" applyFont="1" applyFill="1" applyBorder="1" applyAlignment="1" applyProtection="1">
      <alignment horizontal="left" vertical="center" wrapText="1" indent="6"/>
    </xf>
    <xf numFmtId="0" fontId="9" fillId="2" borderId="3" xfId="0" applyNumberFormat="1" applyFont="1" applyFill="1" applyBorder="1" applyAlignment="1" applyProtection="1">
      <alignment horizontal="left" vertical="center" wrapText="1" indent="6"/>
    </xf>
    <xf numFmtId="0" fontId="9" fillId="2" borderId="5" xfId="0" applyNumberFormat="1" applyFont="1" applyFill="1" applyBorder="1" applyAlignment="1" applyProtection="1">
      <alignment horizontal="left" vertical="center" wrapText="1" indent="6"/>
    </xf>
    <xf numFmtId="0" fontId="9" fillId="2" borderId="2" xfId="0" applyNumberFormat="1" applyFont="1" applyFill="1" applyBorder="1" applyAlignment="1" applyProtection="1">
      <alignment horizontal="left" vertical="center" wrapText="1" indent="5"/>
    </xf>
    <xf numFmtId="0" fontId="9" fillId="2" borderId="3" xfId="0" applyNumberFormat="1" applyFont="1" applyFill="1" applyBorder="1" applyAlignment="1" applyProtection="1">
      <alignment horizontal="left" vertical="center" wrapText="1" indent="5"/>
    </xf>
    <xf numFmtId="0" fontId="9" fillId="2" borderId="5" xfId="0" applyNumberFormat="1" applyFont="1" applyFill="1" applyBorder="1" applyAlignment="1" applyProtection="1">
      <alignment horizontal="left" vertical="center" wrapText="1" indent="5"/>
    </xf>
    <xf numFmtId="0" fontId="9" fillId="3" borderId="2" xfId="0" applyNumberFormat="1" applyFont="1" applyFill="1" applyBorder="1" applyAlignment="1" applyProtection="1">
      <alignment horizontal="left" vertical="center" wrapText="1" indent="4"/>
    </xf>
    <xf numFmtId="0" fontId="9" fillId="3" borderId="3" xfId="0" applyNumberFormat="1" applyFont="1" applyFill="1" applyBorder="1" applyAlignment="1" applyProtection="1">
      <alignment horizontal="left" vertical="center" wrapText="1" indent="4"/>
    </xf>
    <xf numFmtId="0" fontId="9" fillId="3" borderId="5" xfId="0" applyNumberFormat="1" applyFont="1" applyFill="1" applyBorder="1" applyAlignment="1" applyProtection="1">
      <alignment horizontal="left" vertical="center" wrapText="1" indent="4"/>
    </xf>
    <xf numFmtId="0" fontId="9" fillId="3" borderId="2" xfId="0" applyNumberFormat="1" applyFont="1" applyFill="1" applyBorder="1" applyAlignment="1" applyProtection="1">
      <alignment horizontal="left" vertical="center" wrapText="1" indent="3"/>
    </xf>
    <xf numFmtId="0" fontId="9" fillId="3" borderId="3" xfId="0" applyNumberFormat="1" applyFont="1" applyFill="1" applyBorder="1" applyAlignment="1" applyProtection="1">
      <alignment horizontal="left" vertical="center" wrapText="1" indent="3"/>
    </xf>
    <xf numFmtId="0" fontId="9" fillId="3" borderId="5" xfId="0" applyNumberFormat="1" applyFont="1" applyFill="1" applyBorder="1" applyAlignment="1" applyProtection="1">
      <alignment horizontal="left" vertical="center" wrapText="1" indent="3"/>
    </xf>
    <xf numFmtId="0" fontId="9" fillId="4" borderId="2" xfId="0" applyNumberFormat="1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</xf>
    <xf numFmtId="0" fontId="9" fillId="3" borderId="5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 indent="1"/>
    </xf>
    <xf numFmtId="0" fontId="9" fillId="3" borderId="3" xfId="0" applyNumberFormat="1" applyFont="1" applyFill="1" applyBorder="1" applyAlignment="1" applyProtection="1">
      <alignment horizontal="left" vertical="center" wrapText="1" indent="1"/>
    </xf>
    <xf numFmtId="0" fontId="9" fillId="3" borderId="5" xfId="0" applyNumberFormat="1" applyFont="1" applyFill="1" applyBorder="1" applyAlignment="1" applyProtection="1">
      <alignment horizontal="left" vertical="center" wrapText="1" indent="1"/>
    </xf>
    <xf numFmtId="0" fontId="9" fillId="3" borderId="2" xfId="0" applyNumberFormat="1" applyFont="1" applyFill="1" applyBorder="1" applyAlignment="1" applyProtection="1">
      <alignment horizontal="left" vertical="center" wrapText="1" indent="2"/>
    </xf>
    <xf numFmtId="0" fontId="9" fillId="3" borderId="3" xfId="0" applyNumberFormat="1" applyFont="1" applyFill="1" applyBorder="1" applyAlignment="1" applyProtection="1">
      <alignment horizontal="left" vertical="center" wrapText="1" indent="2"/>
    </xf>
    <xf numFmtId="0" fontId="9" fillId="3" borderId="5" xfId="0" applyNumberFormat="1" applyFont="1" applyFill="1" applyBorder="1" applyAlignment="1" applyProtection="1">
      <alignment horizontal="left" vertical="center" wrapText="1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1504950</xdr:colOff>
      <xdr:row>0</xdr:row>
      <xdr:rowOff>800100</xdr:rowOff>
    </xdr:to>
    <xdr:pic>
      <xdr:nvPicPr>
        <xdr:cNvPr id="2" name="Slika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8195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1381125</xdr:colOff>
      <xdr:row>0</xdr:row>
      <xdr:rowOff>800100</xdr:rowOff>
    </xdr:to>
    <xdr:pic>
      <xdr:nvPicPr>
        <xdr:cNvPr id="2" name="Slika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819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A2" sqref="A2:H2"/>
    </sheetView>
  </sheetViews>
  <sheetFormatPr defaultRowHeight="15" x14ac:dyDescent="0.25"/>
  <cols>
    <col min="5" max="5" width="15.140625" customWidth="1"/>
    <col min="6" max="8" width="22.7109375" customWidth="1"/>
  </cols>
  <sheetData>
    <row r="1" spans="1:8" ht="75.75" customHeight="1" x14ac:dyDescent="0.25"/>
    <row r="2" spans="1:8" ht="42" customHeight="1" x14ac:dyDescent="0.25">
      <c r="A2" s="67" t="s">
        <v>88</v>
      </c>
      <c r="B2" s="67"/>
      <c r="C2" s="67"/>
      <c r="D2" s="67"/>
      <c r="E2" s="67"/>
      <c r="F2" s="67"/>
      <c r="G2" s="67"/>
      <c r="H2" s="67"/>
    </row>
    <row r="3" spans="1:8" ht="18" customHeight="1" x14ac:dyDescent="0.25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67" t="s">
        <v>0</v>
      </c>
      <c r="B4" s="67"/>
      <c r="C4" s="67"/>
      <c r="D4" s="67"/>
      <c r="E4" s="67"/>
      <c r="F4" s="67"/>
      <c r="G4" s="68"/>
      <c r="H4" s="68"/>
    </row>
    <row r="5" spans="1:8" ht="18" x14ac:dyDescent="0.25">
      <c r="A5" s="1"/>
      <c r="B5" s="1"/>
      <c r="C5" s="1"/>
      <c r="D5" s="1"/>
      <c r="E5" s="1"/>
      <c r="F5" s="1"/>
      <c r="G5" s="2"/>
      <c r="H5" s="2"/>
    </row>
    <row r="6" spans="1:8" ht="18" customHeight="1" x14ac:dyDescent="0.25">
      <c r="A6" s="67" t="s">
        <v>80</v>
      </c>
      <c r="B6" s="69"/>
      <c r="C6" s="69"/>
      <c r="D6" s="69"/>
      <c r="E6" s="69"/>
      <c r="F6" s="69"/>
      <c r="G6" s="69"/>
      <c r="H6" s="69"/>
    </row>
    <row r="7" spans="1:8" ht="18" x14ac:dyDescent="0.25">
      <c r="A7" s="3"/>
      <c r="B7" s="4"/>
      <c r="C7" s="4"/>
      <c r="D7" s="4"/>
      <c r="E7" s="5"/>
      <c r="F7" s="6"/>
      <c r="G7" s="6"/>
      <c r="H7" s="7"/>
    </row>
    <row r="8" spans="1:8" ht="25.5" customHeight="1" x14ac:dyDescent="0.25">
      <c r="A8" s="37"/>
      <c r="B8" s="38"/>
      <c r="C8" s="38"/>
      <c r="D8" s="39"/>
      <c r="E8" s="40"/>
      <c r="F8" s="16" t="s">
        <v>1</v>
      </c>
      <c r="G8" s="16" t="s">
        <v>86</v>
      </c>
      <c r="H8" s="16" t="s">
        <v>87</v>
      </c>
    </row>
    <row r="9" spans="1:8" x14ac:dyDescent="0.25">
      <c r="A9" s="65" t="s">
        <v>2</v>
      </c>
      <c r="B9" s="66"/>
      <c r="C9" s="66"/>
      <c r="D9" s="66"/>
      <c r="E9" s="70"/>
      <c r="F9" s="25">
        <v>41088500</v>
      </c>
      <c r="G9" s="25">
        <f>H9-F9</f>
        <v>6993866</v>
      </c>
      <c r="H9" s="25">
        <v>48082366</v>
      </c>
    </row>
    <row r="10" spans="1:8" x14ac:dyDescent="0.25">
      <c r="A10" s="71" t="s">
        <v>3</v>
      </c>
      <c r="B10" s="72"/>
      <c r="C10" s="72"/>
      <c r="D10" s="72"/>
      <c r="E10" s="73"/>
      <c r="F10" s="26">
        <f>SUM(F9:F9)</f>
        <v>41088500</v>
      </c>
      <c r="G10" s="26">
        <f>SUM(G9:G9)</f>
        <v>6993866</v>
      </c>
      <c r="H10" s="26">
        <f>SUM(H9:H9)</f>
        <v>48082366</v>
      </c>
    </row>
    <row r="11" spans="1:8" x14ac:dyDescent="0.25">
      <c r="A11" s="74" t="s">
        <v>4</v>
      </c>
      <c r="B11" s="66"/>
      <c r="C11" s="66"/>
      <c r="D11" s="66"/>
      <c r="E11" s="66"/>
      <c r="F11" s="25">
        <v>41438458</v>
      </c>
      <c r="G11" s="25">
        <f t="shared" ref="G11:G12" si="0">H11-F11</f>
        <v>5056323</v>
      </c>
      <c r="H11" s="27">
        <v>46494781</v>
      </c>
    </row>
    <row r="12" spans="1:8" x14ac:dyDescent="0.25">
      <c r="A12" s="75" t="s">
        <v>5</v>
      </c>
      <c r="B12" s="70"/>
      <c r="C12" s="70"/>
      <c r="D12" s="70"/>
      <c r="E12" s="70"/>
      <c r="F12" s="28">
        <v>28537892</v>
      </c>
      <c r="G12" s="28">
        <f t="shared" si="0"/>
        <v>-20022540</v>
      </c>
      <c r="H12" s="27">
        <v>8515352</v>
      </c>
    </row>
    <row r="13" spans="1:8" x14ac:dyDescent="0.25">
      <c r="A13" s="9" t="s">
        <v>6</v>
      </c>
      <c r="B13" s="10"/>
      <c r="C13" s="10"/>
      <c r="D13" s="10"/>
      <c r="E13" s="10"/>
      <c r="F13" s="26">
        <f t="shared" ref="F13:H13" si="1">SUM(F11:F12)</f>
        <v>69976350</v>
      </c>
      <c r="G13" s="26">
        <f t="shared" si="1"/>
        <v>-14966217</v>
      </c>
      <c r="H13" s="26">
        <f t="shared" si="1"/>
        <v>55010133</v>
      </c>
    </row>
    <row r="14" spans="1:8" x14ac:dyDescent="0.25">
      <c r="A14" s="76" t="s">
        <v>7</v>
      </c>
      <c r="B14" s="72"/>
      <c r="C14" s="72"/>
      <c r="D14" s="72"/>
      <c r="E14" s="72"/>
      <c r="F14" s="29">
        <f t="shared" ref="F14:H14" si="2">F10-F13</f>
        <v>-28887850</v>
      </c>
      <c r="G14" s="29">
        <f t="shared" si="2"/>
        <v>21960083</v>
      </c>
      <c r="H14" s="29">
        <f t="shared" si="2"/>
        <v>-6927767</v>
      </c>
    </row>
    <row r="15" spans="1:8" ht="18" x14ac:dyDescent="0.25">
      <c r="A15" s="1"/>
      <c r="B15" s="11"/>
      <c r="C15" s="11"/>
      <c r="D15" s="11"/>
      <c r="E15" s="11"/>
      <c r="F15" s="12"/>
      <c r="G15" s="12"/>
      <c r="H15" s="12"/>
    </row>
    <row r="16" spans="1:8" ht="18" customHeight="1" x14ac:dyDescent="0.25">
      <c r="A16" s="67" t="s">
        <v>81</v>
      </c>
      <c r="B16" s="69"/>
      <c r="C16" s="69"/>
      <c r="D16" s="69"/>
      <c r="E16" s="69"/>
      <c r="F16" s="69"/>
      <c r="G16" s="69"/>
      <c r="H16" s="69"/>
    </row>
    <row r="17" spans="1:8" ht="18" x14ac:dyDescent="0.25">
      <c r="A17" s="1"/>
      <c r="B17" s="11"/>
      <c r="C17" s="11"/>
      <c r="D17" s="11"/>
      <c r="E17" s="11"/>
      <c r="F17" s="12"/>
      <c r="G17" s="12"/>
      <c r="H17" s="12"/>
    </row>
    <row r="18" spans="1:8" x14ac:dyDescent="0.25">
      <c r="A18" s="37"/>
      <c r="B18" s="38"/>
      <c r="C18" s="38"/>
      <c r="D18" s="39"/>
      <c r="E18" s="40"/>
      <c r="F18" s="16" t="str">
        <f>F8</f>
        <v>Plan za 2023.</v>
      </c>
      <c r="G18" s="16" t="str">
        <f>G8</f>
        <v>Povećanje / smanjenje</v>
      </c>
      <c r="H18" s="16" t="str">
        <f>H8</f>
        <v>Novi plan za 2023.</v>
      </c>
    </row>
    <row r="19" spans="1:8" ht="15.75" customHeight="1" x14ac:dyDescent="0.25">
      <c r="A19" s="65" t="s">
        <v>8</v>
      </c>
      <c r="B19" s="77"/>
      <c r="C19" s="77"/>
      <c r="D19" s="77"/>
      <c r="E19" s="78"/>
      <c r="F19" s="8"/>
      <c r="G19" s="8"/>
      <c r="H19" s="8"/>
    </row>
    <row r="20" spans="1:8" x14ac:dyDescent="0.25">
      <c r="A20" s="65" t="s">
        <v>9</v>
      </c>
      <c r="B20" s="66"/>
      <c r="C20" s="66"/>
      <c r="D20" s="66"/>
      <c r="E20" s="66"/>
      <c r="F20" s="8"/>
      <c r="G20" s="8"/>
      <c r="H20" s="8"/>
    </row>
    <row r="21" spans="1:8" x14ac:dyDescent="0.25">
      <c r="A21" s="79" t="s">
        <v>10</v>
      </c>
      <c r="B21" s="80"/>
      <c r="C21" s="80"/>
      <c r="D21" s="80"/>
      <c r="E21" s="81"/>
      <c r="F21" s="30">
        <v>48816528</v>
      </c>
      <c r="G21" s="30">
        <f>H21-F21</f>
        <v>8220703</v>
      </c>
      <c r="H21" s="31">
        <v>57037231</v>
      </c>
    </row>
    <row r="22" spans="1:8" x14ac:dyDescent="0.25">
      <c r="A22" s="79" t="s">
        <v>11</v>
      </c>
      <c r="B22" s="80"/>
      <c r="C22" s="80"/>
      <c r="D22" s="80"/>
      <c r="E22" s="81"/>
      <c r="F22" s="30">
        <v>19928678</v>
      </c>
      <c r="G22" s="30">
        <f>H22-F22</f>
        <v>30180786</v>
      </c>
      <c r="H22" s="31">
        <v>50109464</v>
      </c>
    </row>
    <row r="23" spans="1:8" x14ac:dyDescent="0.25">
      <c r="A23" s="76" t="s">
        <v>12</v>
      </c>
      <c r="B23" s="72"/>
      <c r="C23" s="72"/>
      <c r="D23" s="72"/>
      <c r="E23" s="72"/>
      <c r="F23" s="26">
        <f t="shared" ref="F23:H23" si="3">F19+F21-F20-F22</f>
        <v>28887850</v>
      </c>
      <c r="G23" s="26">
        <f t="shared" si="3"/>
        <v>-21960083</v>
      </c>
      <c r="H23" s="26">
        <f t="shared" si="3"/>
        <v>6927767</v>
      </c>
    </row>
    <row r="24" spans="1:8" x14ac:dyDescent="0.25">
      <c r="A24" s="74" t="s">
        <v>13</v>
      </c>
      <c r="B24" s="66"/>
      <c r="C24" s="66"/>
      <c r="D24" s="66"/>
      <c r="E24" s="66"/>
      <c r="F24" s="28">
        <f t="shared" ref="F24:H24" si="4">F14+F23</f>
        <v>0</v>
      </c>
      <c r="G24" s="28">
        <f>G14+G23</f>
        <v>0</v>
      </c>
      <c r="H24" s="28">
        <f t="shared" si="4"/>
        <v>0</v>
      </c>
    </row>
    <row r="25" spans="1:8" ht="11.25" customHeight="1" x14ac:dyDescent="0.25">
      <c r="A25" s="13"/>
      <c r="B25" s="14"/>
      <c r="C25" s="14"/>
      <c r="D25" s="14"/>
      <c r="E25" s="14"/>
      <c r="F25" s="15"/>
      <c r="G25" s="15"/>
      <c r="H25" s="15"/>
    </row>
  </sheetData>
  <mergeCells count="15">
    <mergeCell ref="A21:E21"/>
    <mergeCell ref="A22:E22"/>
    <mergeCell ref="A23:E23"/>
    <mergeCell ref="A24:E24"/>
    <mergeCell ref="A20:E20"/>
    <mergeCell ref="A2:H2"/>
    <mergeCell ref="A4:H4"/>
    <mergeCell ref="A6:H6"/>
    <mergeCell ref="A9:E9"/>
    <mergeCell ref="A10:E10"/>
    <mergeCell ref="A11:E11"/>
    <mergeCell ref="A12:E12"/>
    <mergeCell ref="A14:E14"/>
    <mergeCell ref="A16:H16"/>
    <mergeCell ref="A19:E19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7.42578125" style="50" bestFit="1" customWidth="1"/>
    <col min="2" max="2" width="8.42578125" style="50" bestFit="1" customWidth="1"/>
    <col min="3" max="3" width="5.42578125" style="50" bestFit="1" customWidth="1"/>
    <col min="4" max="4" width="51.7109375" customWidth="1"/>
    <col min="5" max="7" width="22.7109375" customWidth="1"/>
    <col min="8" max="8" width="9.140625" style="54"/>
  </cols>
  <sheetData>
    <row r="1" spans="1:8" ht="18" customHeight="1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7" t="s">
        <v>0</v>
      </c>
      <c r="B2" s="67"/>
      <c r="C2" s="67"/>
      <c r="D2" s="67"/>
      <c r="E2" s="67"/>
      <c r="F2" s="68"/>
      <c r="G2" s="68"/>
    </row>
    <row r="3" spans="1:8" ht="18" x14ac:dyDescent="0.25">
      <c r="A3" s="1"/>
      <c r="B3" s="1"/>
      <c r="C3" s="1"/>
      <c r="D3" s="1"/>
      <c r="E3" s="1"/>
      <c r="F3" s="2"/>
      <c r="G3" s="2"/>
    </row>
    <row r="4" spans="1:8" ht="18" customHeight="1" x14ac:dyDescent="0.25">
      <c r="A4" s="67" t="s">
        <v>14</v>
      </c>
      <c r="B4" s="69"/>
      <c r="C4" s="69"/>
      <c r="D4" s="69"/>
      <c r="E4" s="69"/>
      <c r="F4" s="69"/>
      <c r="G4" s="69"/>
    </row>
    <row r="5" spans="1:8" ht="18" x14ac:dyDescent="0.25">
      <c r="A5" s="1"/>
      <c r="B5" s="1"/>
      <c r="C5" s="1"/>
      <c r="D5" s="1"/>
      <c r="E5" s="1"/>
      <c r="F5" s="2"/>
      <c r="G5" s="2"/>
    </row>
    <row r="6" spans="1:8" ht="15.75" x14ac:dyDescent="0.25">
      <c r="A6" s="67" t="s">
        <v>82</v>
      </c>
      <c r="B6" s="82"/>
      <c r="C6" s="82"/>
      <c r="D6" s="82"/>
      <c r="E6" s="82"/>
      <c r="F6" s="82"/>
      <c r="G6" s="82"/>
    </row>
    <row r="7" spans="1:8" ht="18" x14ac:dyDescent="0.25">
      <c r="A7" s="1"/>
      <c r="B7" s="1"/>
      <c r="C7" s="1"/>
      <c r="D7" s="1"/>
      <c r="E7" s="1"/>
      <c r="F7" s="2"/>
      <c r="G7" s="2"/>
    </row>
    <row r="8" spans="1:8" ht="25.5" customHeight="1" x14ac:dyDescent="0.25">
      <c r="A8" s="16" t="s">
        <v>15</v>
      </c>
      <c r="B8" s="17" t="s">
        <v>16</v>
      </c>
      <c r="C8" s="17" t="s">
        <v>17</v>
      </c>
      <c r="D8" s="17" t="s">
        <v>18</v>
      </c>
      <c r="E8" s="16" t="s">
        <v>1</v>
      </c>
      <c r="F8" s="16" t="s">
        <v>86</v>
      </c>
      <c r="G8" s="16" t="s">
        <v>87</v>
      </c>
    </row>
    <row r="9" spans="1:8" x14ac:dyDescent="0.25">
      <c r="A9" s="63"/>
      <c r="B9" s="64"/>
      <c r="C9" s="64"/>
      <c r="D9" s="62" t="s">
        <v>79</v>
      </c>
      <c r="E9" s="26">
        <f>E10</f>
        <v>41088500</v>
      </c>
      <c r="F9" s="26">
        <f t="shared" ref="F9:G9" si="0">F10</f>
        <v>6993866</v>
      </c>
      <c r="G9" s="26">
        <f t="shared" si="0"/>
        <v>48082366</v>
      </c>
    </row>
    <row r="10" spans="1:8" ht="15.75" customHeight="1" x14ac:dyDescent="0.25">
      <c r="A10" s="42">
        <v>6</v>
      </c>
      <c r="B10" s="42"/>
      <c r="C10" s="42"/>
      <c r="D10" s="36" t="s">
        <v>19</v>
      </c>
      <c r="E10" s="26">
        <f>E11+E13+E15+E17+E20</f>
        <v>41088500</v>
      </c>
      <c r="F10" s="26">
        <f t="shared" ref="F10:G10" si="1">F11+F13+F15+F17+F20</f>
        <v>6993866</v>
      </c>
      <c r="G10" s="26">
        <f t="shared" si="1"/>
        <v>48082366</v>
      </c>
    </row>
    <row r="11" spans="1:8" ht="15" customHeight="1" x14ac:dyDescent="0.25">
      <c r="A11" s="43"/>
      <c r="B11" s="44">
        <v>63</v>
      </c>
      <c r="C11" s="44"/>
      <c r="D11" s="19" t="s">
        <v>20</v>
      </c>
      <c r="E11" s="33">
        <v>14130</v>
      </c>
      <c r="F11" s="33">
        <f>G11-E11</f>
        <v>111776</v>
      </c>
      <c r="G11" s="33">
        <v>125906</v>
      </c>
    </row>
    <row r="12" spans="1:8" x14ac:dyDescent="0.25">
      <c r="A12" s="45"/>
      <c r="B12" s="45"/>
      <c r="C12" s="46">
        <v>52</v>
      </c>
      <c r="D12" s="21" t="s">
        <v>41</v>
      </c>
      <c r="E12" s="57">
        <v>14130</v>
      </c>
      <c r="F12" s="57">
        <f t="shared" ref="F12:F21" si="2">G12-E12</f>
        <v>111776</v>
      </c>
      <c r="G12" s="57">
        <v>125906</v>
      </c>
    </row>
    <row r="13" spans="1:8" x14ac:dyDescent="0.25">
      <c r="A13" s="43"/>
      <c r="B13" s="44">
        <v>64</v>
      </c>
      <c r="C13" s="44"/>
      <c r="D13" s="19" t="s">
        <v>29</v>
      </c>
      <c r="E13" s="33">
        <v>3451</v>
      </c>
      <c r="F13" s="33">
        <f t="shared" si="2"/>
        <v>0</v>
      </c>
      <c r="G13" s="33">
        <v>3451</v>
      </c>
    </row>
    <row r="14" spans="1:8" x14ac:dyDescent="0.25">
      <c r="A14" s="45"/>
      <c r="B14" s="45"/>
      <c r="C14" s="46">
        <v>31</v>
      </c>
      <c r="D14" s="32" t="s">
        <v>21</v>
      </c>
      <c r="E14" s="57">
        <v>3451</v>
      </c>
      <c r="F14" s="57">
        <f t="shared" si="2"/>
        <v>0</v>
      </c>
      <c r="G14" s="57">
        <v>3451</v>
      </c>
    </row>
    <row r="15" spans="1:8" ht="25.5" x14ac:dyDescent="0.25">
      <c r="A15" s="45"/>
      <c r="B15" s="45">
        <v>65</v>
      </c>
      <c r="C15" s="46"/>
      <c r="D15" s="19" t="s">
        <v>30</v>
      </c>
      <c r="E15" s="33">
        <v>24256000</v>
      </c>
      <c r="F15" s="33">
        <f t="shared" si="2"/>
        <v>5117600</v>
      </c>
      <c r="G15" s="33">
        <v>29373600</v>
      </c>
    </row>
    <row r="16" spans="1:8" x14ac:dyDescent="0.25">
      <c r="A16" s="45"/>
      <c r="B16" s="47"/>
      <c r="C16" s="46">
        <v>43</v>
      </c>
      <c r="D16" s="23" t="s">
        <v>26</v>
      </c>
      <c r="E16" s="57">
        <v>24256000</v>
      </c>
      <c r="F16" s="57">
        <f t="shared" si="2"/>
        <v>5117600</v>
      </c>
      <c r="G16" s="57">
        <v>29373600</v>
      </c>
    </row>
    <row r="17" spans="1:7" ht="25.5" x14ac:dyDescent="0.25">
      <c r="A17" s="45"/>
      <c r="B17" s="45">
        <v>66</v>
      </c>
      <c r="C17" s="46"/>
      <c r="D17" s="19" t="s">
        <v>32</v>
      </c>
      <c r="E17" s="33">
        <f>SUM(E18:E19)</f>
        <v>16706086</v>
      </c>
      <c r="F17" s="33">
        <f t="shared" ref="F17:G17" si="3">SUM(F18:F19)</f>
        <v>1764490</v>
      </c>
      <c r="G17" s="33">
        <f t="shared" si="3"/>
        <v>18470576</v>
      </c>
    </row>
    <row r="18" spans="1:7" x14ac:dyDescent="0.25">
      <c r="A18" s="45"/>
      <c r="B18" s="47"/>
      <c r="C18" s="46">
        <v>31</v>
      </c>
      <c r="D18" s="32" t="s">
        <v>21</v>
      </c>
      <c r="E18" s="57">
        <v>16706086</v>
      </c>
      <c r="F18" s="57">
        <f t="shared" si="2"/>
        <v>1744393</v>
      </c>
      <c r="G18" s="57">
        <v>18450479</v>
      </c>
    </row>
    <row r="19" spans="1:7" x14ac:dyDescent="0.25">
      <c r="A19" s="45"/>
      <c r="B19" s="47"/>
      <c r="C19" s="46">
        <v>61</v>
      </c>
      <c r="D19" s="32" t="s">
        <v>89</v>
      </c>
      <c r="E19" s="57">
        <v>0</v>
      </c>
      <c r="F19" s="57">
        <f t="shared" si="2"/>
        <v>20097</v>
      </c>
      <c r="G19" s="57">
        <v>20097</v>
      </c>
    </row>
    <row r="20" spans="1:7" ht="15" customHeight="1" x14ac:dyDescent="0.25">
      <c r="A20" s="47"/>
      <c r="B20" s="45">
        <v>68</v>
      </c>
      <c r="C20" s="46"/>
      <c r="D20" s="19" t="s">
        <v>31</v>
      </c>
      <c r="E20" s="33">
        <v>108833</v>
      </c>
      <c r="F20" s="33">
        <f t="shared" si="2"/>
        <v>0</v>
      </c>
      <c r="G20" s="33">
        <v>108833</v>
      </c>
    </row>
    <row r="21" spans="1:7" x14ac:dyDescent="0.25">
      <c r="A21" s="45"/>
      <c r="B21" s="47"/>
      <c r="C21" s="46">
        <v>43</v>
      </c>
      <c r="D21" s="23" t="s">
        <v>26</v>
      </c>
      <c r="E21" s="57">
        <v>108833</v>
      </c>
      <c r="F21" s="57">
        <f t="shared" si="2"/>
        <v>0</v>
      </c>
      <c r="G21" s="57">
        <v>108833</v>
      </c>
    </row>
    <row r="23" spans="1:7" ht="15.75" x14ac:dyDescent="0.25">
      <c r="A23" s="67" t="s">
        <v>83</v>
      </c>
      <c r="B23" s="82"/>
      <c r="C23" s="82"/>
      <c r="D23" s="82"/>
      <c r="E23" s="82"/>
      <c r="F23" s="82"/>
      <c r="G23" s="82"/>
    </row>
    <row r="24" spans="1:7" ht="18" x14ac:dyDescent="0.25">
      <c r="A24" s="1"/>
      <c r="B24" s="1"/>
      <c r="C24" s="1"/>
      <c r="D24" s="1"/>
      <c r="E24" s="1"/>
      <c r="F24" s="2"/>
      <c r="G24" s="2"/>
    </row>
    <row r="25" spans="1:7" x14ac:dyDescent="0.25">
      <c r="A25" s="16" t="s">
        <v>15</v>
      </c>
      <c r="B25" s="17" t="s">
        <v>16</v>
      </c>
      <c r="C25" s="17" t="s">
        <v>17</v>
      </c>
      <c r="D25" s="17" t="s">
        <v>22</v>
      </c>
      <c r="E25" s="16" t="str">
        <f>E8</f>
        <v>Plan za 2023.</v>
      </c>
      <c r="F25" s="16" t="str">
        <f>F8</f>
        <v>Povećanje / smanjenje</v>
      </c>
      <c r="G25" s="16" t="str">
        <f>G8</f>
        <v>Novi plan za 2023.</v>
      </c>
    </row>
    <row r="26" spans="1:7" x14ac:dyDescent="0.25">
      <c r="A26" s="63"/>
      <c r="B26" s="64"/>
      <c r="C26" s="64"/>
      <c r="D26" s="62" t="s">
        <v>34</v>
      </c>
      <c r="E26" s="26">
        <f>E27+E47</f>
        <v>69976350</v>
      </c>
      <c r="F26" s="26">
        <f t="shared" ref="F26:G26" si="4">F27+F47</f>
        <v>-14966217</v>
      </c>
      <c r="G26" s="26">
        <f t="shared" si="4"/>
        <v>55010133</v>
      </c>
    </row>
    <row r="27" spans="1:7" ht="15.75" customHeight="1" x14ac:dyDescent="0.25">
      <c r="A27" s="42">
        <v>3</v>
      </c>
      <c r="B27" s="42"/>
      <c r="C27" s="42"/>
      <c r="D27" s="36" t="s">
        <v>23</v>
      </c>
      <c r="E27" s="26">
        <f>E28+E31+E36+E39+E41+E43+E45</f>
        <v>41438458</v>
      </c>
      <c r="F27" s="26">
        <f t="shared" ref="F27:G27" si="5">F28+F31+F36+F39+F41+F43+F45</f>
        <v>5056323</v>
      </c>
      <c r="G27" s="26">
        <f t="shared" si="5"/>
        <v>46494781</v>
      </c>
    </row>
    <row r="28" spans="1:7" ht="15.75" customHeight="1" x14ac:dyDescent="0.25">
      <c r="A28" s="44"/>
      <c r="B28" s="44">
        <v>31</v>
      </c>
      <c r="C28" s="44"/>
      <c r="D28" s="19" t="s">
        <v>24</v>
      </c>
      <c r="E28" s="33">
        <f t="shared" ref="E28:G28" si="6">SUM(E29:E30)</f>
        <v>18097768</v>
      </c>
      <c r="F28" s="33">
        <f t="shared" si="6"/>
        <v>3364862</v>
      </c>
      <c r="G28" s="33">
        <f t="shared" si="6"/>
        <v>21462630</v>
      </c>
    </row>
    <row r="29" spans="1:7" x14ac:dyDescent="0.25">
      <c r="A29" s="45"/>
      <c r="B29" s="45"/>
      <c r="C29" s="46">
        <v>31</v>
      </c>
      <c r="D29" s="32" t="s">
        <v>21</v>
      </c>
      <c r="E29" s="57">
        <v>8588804</v>
      </c>
      <c r="F29" s="57">
        <f>G29-E29</f>
        <v>2484210</v>
      </c>
      <c r="G29" s="57">
        <v>11073014</v>
      </c>
    </row>
    <row r="30" spans="1:7" x14ac:dyDescent="0.25">
      <c r="A30" s="45"/>
      <c r="B30" s="45"/>
      <c r="C30" s="46">
        <v>43</v>
      </c>
      <c r="D30" s="23" t="s">
        <v>26</v>
      </c>
      <c r="E30" s="57">
        <v>9508964</v>
      </c>
      <c r="F30" s="57">
        <f>G30-E30</f>
        <v>880652</v>
      </c>
      <c r="G30" s="57">
        <v>10389616</v>
      </c>
    </row>
    <row r="31" spans="1:7" x14ac:dyDescent="0.25">
      <c r="A31" s="45"/>
      <c r="B31" s="45">
        <v>32</v>
      </c>
      <c r="C31" s="46"/>
      <c r="D31" s="20" t="s">
        <v>25</v>
      </c>
      <c r="E31" s="33">
        <f>SUM(E32:E35)</f>
        <v>17986318</v>
      </c>
      <c r="F31" s="33">
        <f>SUM(F32:F35)</f>
        <v>1160500</v>
      </c>
      <c r="G31" s="33">
        <f>SUM(G32:G35)</f>
        <v>19146818</v>
      </c>
    </row>
    <row r="32" spans="1:7" x14ac:dyDescent="0.25">
      <c r="A32" s="45"/>
      <c r="B32" s="45"/>
      <c r="C32" s="46">
        <v>31</v>
      </c>
      <c r="D32" s="32" t="s">
        <v>21</v>
      </c>
      <c r="E32" s="57">
        <v>9192396</v>
      </c>
      <c r="F32" s="57">
        <f t="shared" ref="F32:F38" si="7">G32-E32</f>
        <v>655243</v>
      </c>
      <c r="G32" s="57">
        <v>9847639</v>
      </c>
    </row>
    <row r="33" spans="1:7" x14ac:dyDescent="0.25">
      <c r="A33" s="45"/>
      <c r="B33" s="45"/>
      <c r="C33" s="46">
        <v>43</v>
      </c>
      <c r="D33" s="23" t="s">
        <v>26</v>
      </c>
      <c r="E33" s="57">
        <v>8779792</v>
      </c>
      <c r="F33" s="57">
        <f t="shared" si="7"/>
        <v>485160</v>
      </c>
      <c r="G33" s="57">
        <v>9264952</v>
      </c>
    </row>
    <row r="34" spans="1:7" x14ac:dyDescent="0.25">
      <c r="A34" s="45"/>
      <c r="B34" s="45"/>
      <c r="C34" s="46">
        <v>52</v>
      </c>
      <c r="D34" s="21" t="s">
        <v>41</v>
      </c>
      <c r="E34" s="57">
        <v>14130</v>
      </c>
      <c r="F34" s="57">
        <f t="shared" si="7"/>
        <v>0</v>
      </c>
      <c r="G34" s="57">
        <v>14130</v>
      </c>
    </row>
    <row r="35" spans="1:7" x14ac:dyDescent="0.25">
      <c r="A35" s="45"/>
      <c r="B35" s="45"/>
      <c r="C35" s="46">
        <v>61</v>
      </c>
      <c r="D35" s="32" t="s">
        <v>89</v>
      </c>
      <c r="E35" s="57">
        <v>0</v>
      </c>
      <c r="F35" s="57">
        <f t="shared" si="7"/>
        <v>20097</v>
      </c>
      <c r="G35" s="57">
        <v>20097</v>
      </c>
    </row>
    <row r="36" spans="1:7" x14ac:dyDescent="0.25">
      <c r="A36" s="45"/>
      <c r="B36" s="45">
        <v>34</v>
      </c>
      <c r="C36" s="46"/>
      <c r="D36" s="20" t="s">
        <v>42</v>
      </c>
      <c r="E36" s="33">
        <f t="shared" ref="E36:G36" si="8">SUM(E37:E38)</f>
        <v>18183</v>
      </c>
      <c r="F36" s="33">
        <f t="shared" si="8"/>
        <v>0</v>
      </c>
      <c r="G36" s="33">
        <f t="shared" si="8"/>
        <v>18183</v>
      </c>
    </row>
    <row r="37" spans="1:7" x14ac:dyDescent="0.25">
      <c r="A37" s="45"/>
      <c r="B37" s="45"/>
      <c r="C37" s="46">
        <v>31</v>
      </c>
      <c r="D37" s="32" t="s">
        <v>21</v>
      </c>
      <c r="E37" s="57">
        <v>664</v>
      </c>
      <c r="F37" s="57">
        <f t="shared" si="7"/>
        <v>0</v>
      </c>
      <c r="G37" s="57">
        <v>664</v>
      </c>
    </row>
    <row r="38" spans="1:7" x14ac:dyDescent="0.25">
      <c r="A38" s="45"/>
      <c r="B38" s="45"/>
      <c r="C38" s="46">
        <v>43</v>
      </c>
      <c r="D38" s="23" t="s">
        <v>26</v>
      </c>
      <c r="E38" s="57">
        <v>17519</v>
      </c>
      <c r="F38" s="57">
        <f t="shared" si="7"/>
        <v>0</v>
      </c>
      <c r="G38" s="57">
        <v>17519</v>
      </c>
    </row>
    <row r="39" spans="1:7" x14ac:dyDescent="0.25">
      <c r="A39" s="45"/>
      <c r="B39" s="45">
        <v>35</v>
      </c>
      <c r="C39" s="46"/>
      <c r="D39" s="20" t="s">
        <v>46</v>
      </c>
      <c r="E39" s="33">
        <f t="shared" ref="E39:G39" si="9">E40</f>
        <v>60840</v>
      </c>
      <c r="F39" s="33">
        <f>F40</f>
        <v>0</v>
      </c>
      <c r="G39" s="33">
        <f t="shared" si="9"/>
        <v>60840</v>
      </c>
    </row>
    <row r="40" spans="1:7" x14ac:dyDescent="0.25">
      <c r="A40" s="45"/>
      <c r="B40" s="45"/>
      <c r="C40" s="46">
        <v>43</v>
      </c>
      <c r="D40" s="23" t="s">
        <v>26</v>
      </c>
      <c r="E40" s="57">
        <v>60840</v>
      </c>
      <c r="F40" s="57">
        <f>G40-E40</f>
        <v>0</v>
      </c>
      <c r="G40" s="57">
        <v>60840</v>
      </c>
    </row>
    <row r="41" spans="1:7" x14ac:dyDescent="0.25">
      <c r="A41" s="45"/>
      <c r="B41" s="45">
        <v>36</v>
      </c>
      <c r="C41" s="46"/>
      <c r="D41" s="22" t="s">
        <v>45</v>
      </c>
      <c r="E41" s="33">
        <f t="shared" ref="E41:G41" si="10">E42</f>
        <v>1983353</v>
      </c>
      <c r="F41" s="33">
        <f>F42</f>
        <v>530961</v>
      </c>
      <c r="G41" s="33">
        <f t="shared" si="10"/>
        <v>2514314</v>
      </c>
    </row>
    <row r="42" spans="1:7" x14ac:dyDescent="0.25">
      <c r="A42" s="45"/>
      <c r="B42" s="45"/>
      <c r="C42" s="46">
        <v>43</v>
      </c>
      <c r="D42" s="23" t="s">
        <v>26</v>
      </c>
      <c r="E42" s="57">
        <v>1983353</v>
      </c>
      <c r="F42" s="57">
        <f>G42-E42</f>
        <v>530961</v>
      </c>
      <c r="G42" s="57">
        <v>2514314</v>
      </c>
    </row>
    <row r="43" spans="1:7" ht="25.5" x14ac:dyDescent="0.25">
      <c r="A43" s="45"/>
      <c r="B43" s="45">
        <v>37</v>
      </c>
      <c r="C43" s="46"/>
      <c r="D43" s="22" t="s">
        <v>44</v>
      </c>
      <c r="E43" s="33">
        <f t="shared" ref="E43:G43" si="11">E44</f>
        <v>84545</v>
      </c>
      <c r="F43" s="33">
        <f t="shared" si="11"/>
        <v>0</v>
      </c>
      <c r="G43" s="33">
        <f t="shared" si="11"/>
        <v>84545</v>
      </c>
    </row>
    <row r="44" spans="1:7" x14ac:dyDescent="0.25">
      <c r="A44" s="45"/>
      <c r="B44" s="45"/>
      <c r="C44" s="46">
        <v>43</v>
      </c>
      <c r="D44" s="23" t="s">
        <v>26</v>
      </c>
      <c r="E44" s="57">
        <v>84545</v>
      </c>
      <c r="F44" s="57">
        <f>G44-E44</f>
        <v>0</v>
      </c>
      <c r="G44" s="57">
        <v>84545</v>
      </c>
    </row>
    <row r="45" spans="1:7" x14ac:dyDescent="0.25">
      <c r="A45" s="45"/>
      <c r="B45" s="45">
        <v>38</v>
      </c>
      <c r="C45" s="46"/>
      <c r="D45" s="20" t="s">
        <v>43</v>
      </c>
      <c r="E45" s="33">
        <f t="shared" ref="E45:G45" si="12">E46</f>
        <v>3207451</v>
      </c>
      <c r="F45" s="33">
        <f t="shared" si="12"/>
        <v>0</v>
      </c>
      <c r="G45" s="33">
        <f t="shared" si="12"/>
        <v>3207451</v>
      </c>
    </row>
    <row r="46" spans="1:7" x14ac:dyDescent="0.25">
      <c r="A46" s="45"/>
      <c r="B46" s="45"/>
      <c r="C46" s="46">
        <v>43</v>
      </c>
      <c r="D46" s="23" t="s">
        <v>26</v>
      </c>
      <c r="E46" s="57">
        <v>3207451</v>
      </c>
      <c r="F46" s="57">
        <f>G46-E46</f>
        <v>0</v>
      </c>
      <c r="G46" s="57">
        <v>3207451</v>
      </c>
    </row>
    <row r="47" spans="1:7" x14ac:dyDescent="0.25">
      <c r="A47" s="48">
        <v>4</v>
      </c>
      <c r="B47" s="49"/>
      <c r="C47" s="49"/>
      <c r="D47" s="41" t="s">
        <v>27</v>
      </c>
      <c r="E47" s="26">
        <f>E48+E50+E54</f>
        <v>28537892</v>
      </c>
      <c r="F47" s="26">
        <f>F48+F50+F54</f>
        <v>-20022540</v>
      </c>
      <c r="G47" s="26">
        <f>G48+G50+G54</f>
        <v>8515352</v>
      </c>
    </row>
    <row r="48" spans="1:7" x14ac:dyDescent="0.25">
      <c r="A48" s="44"/>
      <c r="B48" s="44">
        <v>41</v>
      </c>
      <c r="C48" s="44"/>
      <c r="D48" s="24" t="s">
        <v>28</v>
      </c>
      <c r="E48" s="33">
        <f>SUM(E49:E49)</f>
        <v>1234322</v>
      </c>
      <c r="F48" s="33">
        <f>SUM(F49:F49)</f>
        <v>0</v>
      </c>
      <c r="G48" s="33">
        <f>SUM(G49:G49)</f>
        <v>1234322</v>
      </c>
    </row>
    <row r="49" spans="1:7" x14ac:dyDescent="0.25">
      <c r="A49" s="44"/>
      <c r="B49" s="44"/>
      <c r="C49" s="46">
        <v>43</v>
      </c>
      <c r="D49" s="23" t="s">
        <v>26</v>
      </c>
      <c r="E49" s="57">
        <v>1234322</v>
      </c>
      <c r="F49" s="57">
        <f>G49-E49</f>
        <v>0</v>
      </c>
      <c r="G49" s="58">
        <v>1234322</v>
      </c>
    </row>
    <row r="50" spans="1:7" x14ac:dyDescent="0.25">
      <c r="A50" s="44"/>
      <c r="B50" s="44">
        <v>42</v>
      </c>
      <c r="C50" s="46"/>
      <c r="D50" s="24" t="s">
        <v>50</v>
      </c>
      <c r="E50" s="33">
        <f>SUM(E51:E53)</f>
        <v>8157373</v>
      </c>
      <c r="F50" s="33">
        <f>SUM(F51:F53)</f>
        <v>-4186460</v>
      </c>
      <c r="G50" s="33">
        <f>SUM(G51:G53)</f>
        <v>3970913</v>
      </c>
    </row>
    <row r="51" spans="1:7" x14ac:dyDescent="0.25">
      <c r="A51" s="44"/>
      <c r="B51" s="44"/>
      <c r="C51" s="46">
        <v>31</v>
      </c>
      <c r="D51" s="32" t="s">
        <v>21</v>
      </c>
      <c r="E51" s="57">
        <v>397997</v>
      </c>
      <c r="F51" s="57">
        <f t="shared" ref="F51:F53" si="13">G51-E51</f>
        <v>37653</v>
      </c>
      <c r="G51" s="58">
        <v>435650</v>
      </c>
    </row>
    <row r="52" spans="1:7" x14ac:dyDescent="0.25">
      <c r="A52" s="44"/>
      <c r="B52" s="44"/>
      <c r="C52" s="46">
        <v>43</v>
      </c>
      <c r="D52" s="23" t="s">
        <v>26</v>
      </c>
      <c r="E52" s="57">
        <v>7759376</v>
      </c>
      <c r="F52" s="57">
        <f t="shared" si="13"/>
        <v>-4335889</v>
      </c>
      <c r="G52" s="58">
        <v>3423487</v>
      </c>
    </row>
    <row r="53" spans="1:7" x14ac:dyDescent="0.25">
      <c r="A53" s="44"/>
      <c r="B53" s="44"/>
      <c r="C53" s="46">
        <v>52</v>
      </c>
      <c r="D53" s="21" t="s">
        <v>41</v>
      </c>
      <c r="E53" s="57">
        <v>0</v>
      </c>
      <c r="F53" s="57">
        <f t="shared" si="13"/>
        <v>111776</v>
      </c>
      <c r="G53" s="58">
        <v>111776</v>
      </c>
    </row>
    <row r="54" spans="1:7" x14ac:dyDescent="0.25">
      <c r="A54" s="44"/>
      <c r="B54" s="44">
        <v>45</v>
      </c>
      <c r="C54" s="46"/>
      <c r="D54" s="22" t="s">
        <v>51</v>
      </c>
      <c r="E54" s="33">
        <f t="shared" ref="E54:G54" si="14">SUM(E55:E56)</f>
        <v>19146197</v>
      </c>
      <c r="F54" s="33">
        <f t="shared" si="14"/>
        <v>-15836080</v>
      </c>
      <c r="G54" s="33">
        <f t="shared" si="14"/>
        <v>3310117</v>
      </c>
    </row>
    <row r="55" spans="1:7" x14ac:dyDescent="0.25">
      <c r="A55" s="45"/>
      <c r="B55" s="45"/>
      <c r="C55" s="46">
        <v>31</v>
      </c>
      <c r="D55" s="32" t="s">
        <v>21</v>
      </c>
      <c r="E55" s="57">
        <v>506735</v>
      </c>
      <c r="F55" s="57">
        <f t="shared" ref="F55:F56" si="15">G55-E55</f>
        <v>1285800</v>
      </c>
      <c r="G55" s="57">
        <v>1792535</v>
      </c>
    </row>
    <row r="56" spans="1:7" x14ac:dyDescent="0.25">
      <c r="A56" s="45"/>
      <c r="B56" s="45"/>
      <c r="C56" s="46">
        <v>43</v>
      </c>
      <c r="D56" s="23" t="s">
        <v>26</v>
      </c>
      <c r="E56" s="57">
        <v>18639462</v>
      </c>
      <c r="F56" s="57">
        <f t="shared" si="15"/>
        <v>-17121880</v>
      </c>
      <c r="G56" s="57">
        <v>1517582</v>
      </c>
    </row>
    <row r="59" spans="1:7" x14ac:dyDescent="0.25">
      <c r="D59" s="55"/>
      <c r="E59" s="53"/>
      <c r="F59" s="53"/>
      <c r="G59" s="53"/>
    </row>
    <row r="60" spans="1:7" x14ac:dyDescent="0.25">
      <c r="D60" s="56"/>
      <c r="E60" s="53"/>
      <c r="F60" s="53"/>
      <c r="G60" s="53"/>
    </row>
    <row r="61" spans="1:7" x14ac:dyDescent="0.25">
      <c r="D61" s="56"/>
    </row>
    <row r="62" spans="1:7" x14ac:dyDescent="0.25">
      <c r="D62" s="55"/>
      <c r="E62" s="53"/>
      <c r="F62" s="53"/>
      <c r="G62" s="53"/>
    </row>
    <row r="63" spans="1:7" x14ac:dyDescent="0.25">
      <c r="E63" s="53"/>
      <c r="F63" s="53"/>
      <c r="G63" s="53"/>
    </row>
  </sheetData>
  <mergeCells count="4">
    <mergeCell ref="A2:G2"/>
    <mergeCell ref="A4:G4"/>
    <mergeCell ref="A6:G6"/>
    <mergeCell ref="A23:G2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90" orientation="landscape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51.7109375" customWidth="1"/>
    <col min="2" max="4" width="22.7109375" customWidth="1"/>
  </cols>
  <sheetData>
    <row r="1" spans="1:4" ht="18" x14ac:dyDescent="0.25">
      <c r="A1" s="1"/>
      <c r="B1" s="1"/>
      <c r="C1" s="2"/>
      <c r="D1" s="2"/>
    </row>
    <row r="2" spans="1:4" ht="15.75" x14ac:dyDescent="0.25">
      <c r="A2" s="67" t="s">
        <v>84</v>
      </c>
      <c r="B2" s="82"/>
      <c r="C2" s="82"/>
      <c r="D2" s="82"/>
    </row>
    <row r="3" spans="1:4" ht="18" x14ac:dyDescent="0.25">
      <c r="A3" s="1"/>
      <c r="B3" s="1"/>
      <c r="C3" s="2"/>
      <c r="D3" s="2"/>
    </row>
    <row r="4" spans="1:4" ht="25.5" customHeight="1" x14ac:dyDescent="0.25">
      <c r="A4" s="16" t="s">
        <v>33</v>
      </c>
      <c r="B4" s="16" t="s">
        <v>1</v>
      </c>
      <c r="C4" s="16" t="s">
        <v>86</v>
      </c>
      <c r="D4" s="16" t="s">
        <v>87</v>
      </c>
    </row>
    <row r="5" spans="1:4" ht="15.75" customHeight="1" x14ac:dyDescent="0.25">
      <c r="A5" s="36" t="s">
        <v>34</v>
      </c>
      <c r="B5" s="26">
        <f>B6+B8+B10+B12</f>
        <v>69976350</v>
      </c>
      <c r="C5" s="26">
        <f t="shared" ref="C5:D5" si="0">C6+C8+C10+C12</f>
        <v>-14966217</v>
      </c>
      <c r="D5" s="26">
        <f t="shared" si="0"/>
        <v>55010133</v>
      </c>
    </row>
    <row r="6" spans="1:4" x14ac:dyDescent="0.25">
      <c r="A6" s="18" t="s">
        <v>35</v>
      </c>
      <c r="B6" s="51">
        <f t="shared" ref="B6:D6" si="1">B7</f>
        <v>18686596</v>
      </c>
      <c r="C6" s="51">
        <f t="shared" si="1"/>
        <v>4462906</v>
      </c>
      <c r="D6" s="52">
        <f t="shared" si="1"/>
        <v>23149502</v>
      </c>
    </row>
    <row r="7" spans="1:4" x14ac:dyDescent="0.25">
      <c r="A7" s="34" t="s">
        <v>36</v>
      </c>
      <c r="B7" s="57">
        <v>18686596</v>
      </c>
      <c r="C7" s="57">
        <f>D7-B7</f>
        <v>4462906</v>
      </c>
      <c r="D7" s="58">
        <v>23149502</v>
      </c>
    </row>
    <row r="8" spans="1:4" x14ac:dyDescent="0.25">
      <c r="A8" s="18" t="s">
        <v>38</v>
      </c>
      <c r="B8" s="51">
        <f t="shared" ref="B8:D8" si="2">B9</f>
        <v>51275624</v>
      </c>
      <c r="C8" s="51">
        <f t="shared" si="2"/>
        <v>-19560996</v>
      </c>
      <c r="D8" s="52">
        <f t="shared" si="2"/>
        <v>31714628</v>
      </c>
    </row>
    <row r="9" spans="1:4" x14ac:dyDescent="0.25">
      <c r="A9" s="34" t="s">
        <v>37</v>
      </c>
      <c r="B9" s="57">
        <v>51275624</v>
      </c>
      <c r="C9" s="57">
        <f>D9-B9</f>
        <v>-19560996</v>
      </c>
      <c r="D9" s="58">
        <v>31714628</v>
      </c>
    </row>
    <row r="10" spans="1:4" x14ac:dyDescent="0.25">
      <c r="A10" s="18" t="s">
        <v>39</v>
      </c>
      <c r="B10" s="51">
        <f t="shared" ref="B10:D12" si="3">B11</f>
        <v>14130</v>
      </c>
      <c r="C10" s="51">
        <f t="shared" si="3"/>
        <v>111776</v>
      </c>
      <c r="D10" s="51">
        <f t="shared" si="3"/>
        <v>125906</v>
      </c>
    </row>
    <row r="11" spans="1:4" x14ac:dyDescent="0.25">
      <c r="A11" s="34" t="s">
        <v>40</v>
      </c>
      <c r="B11" s="57">
        <v>14130</v>
      </c>
      <c r="C11" s="57">
        <f>D11-B11</f>
        <v>111776</v>
      </c>
      <c r="D11" s="58">
        <v>125906</v>
      </c>
    </row>
    <row r="12" spans="1:4" x14ac:dyDescent="0.25">
      <c r="A12" s="18" t="s">
        <v>91</v>
      </c>
      <c r="B12" s="51">
        <f t="shared" si="3"/>
        <v>0</v>
      </c>
      <c r="C12" s="51">
        <f t="shared" si="3"/>
        <v>20097</v>
      </c>
      <c r="D12" s="51">
        <f t="shared" si="3"/>
        <v>20097</v>
      </c>
    </row>
    <row r="13" spans="1:4" x14ac:dyDescent="0.25">
      <c r="A13" s="34" t="s">
        <v>90</v>
      </c>
      <c r="B13" s="57">
        <v>0</v>
      </c>
      <c r="C13" s="57">
        <f>D13-B13</f>
        <v>20097</v>
      </c>
      <c r="D13" s="58">
        <v>20097</v>
      </c>
    </row>
    <row r="16" spans="1:4" x14ac:dyDescent="0.25">
      <c r="A16" s="55"/>
      <c r="B16" s="53"/>
      <c r="C16" s="53"/>
      <c r="D16" s="53"/>
    </row>
    <row r="17" spans="2:4" x14ac:dyDescent="0.25">
      <c r="B17" s="53"/>
      <c r="C17" s="53"/>
      <c r="D17" s="53"/>
    </row>
  </sheetData>
  <mergeCells count="1"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51.7109375" customWidth="1"/>
    <col min="2" max="4" width="22.7109375" customWidth="1"/>
  </cols>
  <sheetData>
    <row r="1" spans="1:4" ht="18" x14ac:dyDescent="0.25">
      <c r="A1" s="1"/>
      <c r="B1" s="1"/>
      <c r="C1" s="2"/>
      <c r="D1" s="2"/>
    </row>
    <row r="2" spans="1:4" ht="15.75" x14ac:dyDescent="0.25">
      <c r="A2" s="67" t="s">
        <v>85</v>
      </c>
      <c r="B2" s="82"/>
      <c r="C2" s="82"/>
      <c r="D2" s="82"/>
    </row>
    <row r="3" spans="1:4" ht="18" x14ac:dyDescent="0.25">
      <c r="A3" s="1"/>
      <c r="B3" s="1"/>
      <c r="C3" s="2"/>
      <c r="D3" s="2"/>
    </row>
    <row r="4" spans="1:4" ht="25.5" customHeight="1" x14ac:dyDescent="0.25">
      <c r="A4" s="16" t="s">
        <v>33</v>
      </c>
      <c r="B4" s="16" t="s">
        <v>1</v>
      </c>
      <c r="C4" s="16" t="s">
        <v>86</v>
      </c>
      <c r="D4" s="16" t="s">
        <v>87</v>
      </c>
    </row>
    <row r="5" spans="1:4" ht="15.75" customHeight="1" x14ac:dyDescent="0.25">
      <c r="A5" s="36" t="s">
        <v>34</v>
      </c>
      <c r="B5" s="26">
        <f t="shared" ref="B5:D6" si="0">B6</f>
        <v>69976350</v>
      </c>
      <c r="C5" s="26">
        <f t="shared" si="0"/>
        <v>-14966217</v>
      </c>
      <c r="D5" s="26">
        <f t="shared" si="0"/>
        <v>55010133</v>
      </c>
    </row>
    <row r="6" spans="1:4" ht="15.75" customHeight="1" x14ac:dyDescent="0.25">
      <c r="A6" s="18" t="s">
        <v>47</v>
      </c>
      <c r="B6" s="51">
        <f t="shared" si="0"/>
        <v>69976350</v>
      </c>
      <c r="C6" s="51">
        <f t="shared" si="0"/>
        <v>-14966217</v>
      </c>
      <c r="D6" s="51">
        <f t="shared" si="0"/>
        <v>55010133</v>
      </c>
    </row>
    <row r="7" spans="1:4" x14ac:dyDescent="0.25">
      <c r="A7" s="23" t="s">
        <v>48</v>
      </c>
      <c r="B7" s="57">
        <v>69976350</v>
      </c>
      <c r="C7" s="57">
        <f>D7-B7</f>
        <v>-14966217</v>
      </c>
      <c r="D7" s="57">
        <v>55010133</v>
      </c>
    </row>
    <row r="10" spans="1:4" x14ac:dyDescent="0.25">
      <c r="A10" s="55"/>
      <c r="B10" s="53"/>
      <c r="C10" s="53"/>
      <c r="D10" s="53"/>
    </row>
    <row r="11" spans="1:4" x14ac:dyDescent="0.25">
      <c r="B11" s="53"/>
      <c r="C11" s="53"/>
      <c r="D11" s="53"/>
    </row>
  </sheetData>
  <mergeCells count="1"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9.42578125" customWidth="1"/>
    <col min="4" max="4" width="63.7109375" customWidth="1"/>
    <col min="5" max="7" width="22.7109375" customWidth="1"/>
  </cols>
  <sheetData>
    <row r="1" spans="1:7" ht="78.75" customHeight="1" x14ac:dyDescent="0.25">
      <c r="A1" s="1"/>
      <c r="B1" s="1"/>
      <c r="C1" s="1"/>
      <c r="D1" s="1"/>
      <c r="E1" s="1"/>
      <c r="F1" s="2"/>
      <c r="G1" s="2"/>
    </row>
    <row r="2" spans="1:7" ht="18" customHeight="1" x14ac:dyDescent="0.25">
      <c r="A2" s="67" t="s">
        <v>52</v>
      </c>
      <c r="B2" s="69"/>
      <c r="C2" s="69"/>
      <c r="D2" s="69"/>
      <c r="E2" s="69"/>
      <c r="F2" s="69"/>
      <c r="G2" s="69"/>
    </row>
    <row r="3" spans="1:7" ht="18" x14ac:dyDescent="0.25">
      <c r="A3" s="1"/>
      <c r="B3" s="1"/>
      <c r="C3" s="1"/>
      <c r="D3" s="1"/>
      <c r="E3" s="1"/>
      <c r="F3" s="2"/>
      <c r="G3" s="2"/>
    </row>
    <row r="4" spans="1:7" ht="25.5" customHeight="1" x14ac:dyDescent="0.25">
      <c r="A4" s="98" t="s">
        <v>53</v>
      </c>
      <c r="B4" s="99"/>
      <c r="C4" s="100"/>
      <c r="D4" s="17" t="s">
        <v>49</v>
      </c>
      <c r="E4" s="16" t="s">
        <v>1</v>
      </c>
      <c r="F4" s="16" t="s">
        <v>86</v>
      </c>
      <c r="G4" s="16" t="s">
        <v>87</v>
      </c>
    </row>
    <row r="5" spans="1:7" ht="15" customHeight="1" x14ac:dyDescent="0.25">
      <c r="A5" s="101" t="s">
        <v>60</v>
      </c>
      <c r="B5" s="102"/>
      <c r="C5" s="103"/>
      <c r="D5" s="61" t="s">
        <v>62</v>
      </c>
      <c r="E5" s="26">
        <f t="shared" ref="E5:G7" si="0">E6</f>
        <v>69976350</v>
      </c>
      <c r="F5" s="26">
        <f t="shared" si="0"/>
        <v>-14966217</v>
      </c>
      <c r="G5" s="26">
        <f t="shared" si="0"/>
        <v>55010133</v>
      </c>
    </row>
    <row r="6" spans="1:7" ht="15" customHeight="1" x14ac:dyDescent="0.25">
      <c r="A6" s="104" t="s">
        <v>61</v>
      </c>
      <c r="B6" s="105"/>
      <c r="C6" s="106"/>
      <c r="D6" s="61" t="s">
        <v>63</v>
      </c>
      <c r="E6" s="26">
        <f t="shared" si="0"/>
        <v>69976350</v>
      </c>
      <c r="F6" s="26">
        <f t="shared" si="0"/>
        <v>-14966217</v>
      </c>
      <c r="G6" s="26">
        <f t="shared" si="0"/>
        <v>55010133</v>
      </c>
    </row>
    <row r="7" spans="1:7" ht="15" customHeight="1" x14ac:dyDescent="0.25">
      <c r="A7" s="107" t="s">
        <v>55</v>
      </c>
      <c r="B7" s="108"/>
      <c r="C7" s="109"/>
      <c r="D7" s="61" t="s">
        <v>57</v>
      </c>
      <c r="E7" s="26">
        <f t="shared" si="0"/>
        <v>69976350</v>
      </c>
      <c r="F7" s="26">
        <f t="shared" si="0"/>
        <v>-14966217</v>
      </c>
      <c r="G7" s="26">
        <f t="shared" si="0"/>
        <v>55010133</v>
      </c>
    </row>
    <row r="8" spans="1:7" x14ac:dyDescent="0.25">
      <c r="A8" s="95" t="s">
        <v>54</v>
      </c>
      <c r="B8" s="96"/>
      <c r="C8" s="97"/>
      <c r="D8" s="61" t="s">
        <v>56</v>
      </c>
      <c r="E8" s="26">
        <f>E10+E18+E31+E36</f>
        <v>69976350</v>
      </c>
      <c r="F8" s="26">
        <f t="shared" ref="F8:G8" si="1">F10+F18+F31+F36</f>
        <v>-14966217</v>
      </c>
      <c r="G8" s="26">
        <f t="shared" si="1"/>
        <v>55010133</v>
      </c>
    </row>
    <row r="9" spans="1:7" x14ac:dyDescent="0.25">
      <c r="A9" s="92" t="s">
        <v>58</v>
      </c>
      <c r="B9" s="93"/>
      <c r="C9" s="94"/>
      <c r="D9" s="61" t="s">
        <v>59</v>
      </c>
      <c r="E9" s="26">
        <f>E11+E15+E19+E27+E32+E34+E37</f>
        <v>69976350</v>
      </c>
      <c r="F9" s="26">
        <f t="shared" ref="F9:G9" si="2">F11+F15+F19+F27+F32+F34+F37</f>
        <v>-14966217</v>
      </c>
      <c r="G9" s="26">
        <f t="shared" si="2"/>
        <v>55010133</v>
      </c>
    </row>
    <row r="10" spans="1:7" x14ac:dyDescent="0.25">
      <c r="A10" s="89" t="s">
        <v>64</v>
      </c>
      <c r="B10" s="90"/>
      <c r="C10" s="91"/>
      <c r="D10" s="59" t="s">
        <v>21</v>
      </c>
      <c r="E10" s="51">
        <v>18686596</v>
      </c>
      <c r="F10" s="51">
        <f>F11+F15</f>
        <v>4462906</v>
      </c>
      <c r="G10" s="52">
        <f>G11+G15</f>
        <v>23149502</v>
      </c>
    </row>
    <row r="11" spans="1:7" x14ac:dyDescent="0.25">
      <c r="A11" s="86" t="s">
        <v>65</v>
      </c>
      <c r="B11" s="87"/>
      <c r="C11" s="88"/>
      <c r="D11" s="59" t="s">
        <v>23</v>
      </c>
      <c r="E11" s="51">
        <f t="shared" ref="E11:G11" si="3">SUM(E12:E14)</f>
        <v>17781864</v>
      </c>
      <c r="F11" s="51">
        <f t="shared" si="3"/>
        <v>3139453</v>
      </c>
      <c r="G11" s="52">
        <f t="shared" si="3"/>
        <v>20921317</v>
      </c>
    </row>
    <row r="12" spans="1:7" ht="15" customHeight="1" x14ac:dyDescent="0.25">
      <c r="A12" s="83" t="s">
        <v>66</v>
      </c>
      <c r="B12" s="84"/>
      <c r="C12" s="85"/>
      <c r="D12" s="60" t="s">
        <v>24</v>
      </c>
      <c r="E12" s="33">
        <v>8588804</v>
      </c>
      <c r="F12" s="33">
        <f t="shared" ref="F12:F14" si="4">G12-E12</f>
        <v>2484210</v>
      </c>
      <c r="G12" s="35">
        <v>11073014</v>
      </c>
    </row>
    <row r="13" spans="1:7" ht="15" customHeight="1" x14ac:dyDescent="0.25">
      <c r="A13" s="83" t="s">
        <v>67</v>
      </c>
      <c r="B13" s="84"/>
      <c r="C13" s="85"/>
      <c r="D13" s="60" t="s">
        <v>25</v>
      </c>
      <c r="E13" s="33">
        <v>9192396</v>
      </c>
      <c r="F13" s="33">
        <f t="shared" si="4"/>
        <v>655243</v>
      </c>
      <c r="G13" s="35">
        <v>9847639</v>
      </c>
    </row>
    <row r="14" spans="1:7" x14ac:dyDescent="0.25">
      <c r="A14" s="83" t="s">
        <v>68</v>
      </c>
      <c r="B14" s="84"/>
      <c r="C14" s="85"/>
      <c r="D14" s="60" t="s">
        <v>42</v>
      </c>
      <c r="E14" s="33">
        <v>664</v>
      </c>
      <c r="F14" s="33">
        <f t="shared" si="4"/>
        <v>0</v>
      </c>
      <c r="G14" s="35">
        <v>664</v>
      </c>
    </row>
    <row r="15" spans="1:7" x14ac:dyDescent="0.25">
      <c r="A15" s="86" t="s">
        <v>69</v>
      </c>
      <c r="B15" s="87"/>
      <c r="C15" s="88"/>
      <c r="D15" s="59" t="s">
        <v>27</v>
      </c>
      <c r="E15" s="51">
        <f t="shared" ref="E15:G15" si="5">SUM(E16:E17)</f>
        <v>904732</v>
      </c>
      <c r="F15" s="51">
        <f t="shared" si="5"/>
        <v>1323453</v>
      </c>
      <c r="G15" s="52">
        <f t="shared" si="5"/>
        <v>2228185</v>
      </c>
    </row>
    <row r="16" spans="1:7" x14ac:dyDescent="0.25">
      <c r="A16" s="83" t="s">
        <v>70</v>
      </c>
      <c r="B16" s="84"/>
      <c r="C16" s="85"/>
      <c r="D16" s="60" t="s">
        <v>50</v>
      </c>
      <c r="E16" s="33">
        <v>397997</v>
      </c>
      <c r="F16" s="33">
        <f t="shared" ref="F16:F17" si="6">G16-E16</f>
        <v>37653</v>
      </c>
      <c r="G16" s="35">
        <v>435650</v>
      </c>
    </row>
    <row r="17" spans="1:7" x14ac:dyDescent="0.25">
      <c r="A17" s="83" t="s">
        <v>71</v>
      </c>
      <c r="B17" s="84"/>
      <c r="C17" s="85"/>
      <c r="D17" s="60" t="s">
        <v>51</v>
      </c>
      <c r="E17" s="33">
        <v>506735</v>
      </c>
      <c r="F17" s="33">
        <f t="shared" si="6"/>
        <v>1285800</v>
      </c>
      <c r="G17" s="35">
        <v>1792535</v>
      </c>
    </row>
    <row r="18" spans="1:7" x14ac:dyDescent="0.25">
      <c r="A18" s="89" t="s">
        <v>72</v>
      </c>
      <c r="B18" s="90"/>
      <c r="C18" s="91"/>
      <c r="D18" s="59" t="s">
        <v>26</v>
      </c>
      <c r="E18" s="51">
        <v>51275624</v>
      </c>
      <c r="F18" s="51">
        <f>F19+F27</f>
        <v>-19560996</v>
      </c>
      <c r="G18" s="52">
        <f>G19+G27</f>
        <v>31714628</v>
      </c>
    </row>
    <row r="19" spans="1:7" x14ac:dyDescent="0.25">
      <c r="A19" s="86" t="s">
        <v>65</v>
      </c>
      <c r="B19" s="87"/>
      <c r="C19" s="88"/>
      <c r="D19" s="59" t="s">
        <v>23</v>
      </c>
      <c r="E19" s="51">
        <f t="shared" ref="E19:G19" si="7">SUM(E20:E26)</f>
        <v>23642464</v>
      </c>
      <c r="F19" s="51">
        <f t="shared" si="7"/>
        <v>1896773</v>
      </c>
      <c r="G19" s="52">
        <f t="shared" si="7"/>
        <v>25539237</v>
      </c>
    </row>
    <row r="20" spans="1:7" x14ac:dyDescent="0.25">
      <c r="A20" s="83" t="s">
        <v>66</v>
      </c>
      <c r="B20" s="84"/>
      <c r="C20" s="85"/>
      <c r="D20" s="60" t="s">
        <v>24</v>
      </c>
      <c r="E20" s="33">
        <v>9508964</v>
      </c>
      <c r="F20" s="33">
        <f t="shared" ref="F20:F26" si="8">G20-E20</f>
        <v>880652</v>
      </c>
      <c r="G20" s="35">
        <v>10389616</v>
      </c>
    </row>
    <row r="21" spans="1:7" x14ac:dyDescent="0.25">
      <c r="A21" s="83" t="s">
        <v>67</v>
      </c>
      <c r="B21" s="84"/>
      <c r="C21" s="85"/>
      <c r="D21" s="60" t="s">
        <v>25</v>
      </c>
      <c r="E21" s="33">
        <v>8779792</v>
      </c>
      <c r="F21" s="33">
        <f t="shared" si="8"/>
        <v>485160</v>
      </c>
      <c r="G21" s="35">
        <v>9264952</v>
      </c>
    </row>
    <row r="22" spans="1:7" x14ac:dyDescent="0.25">
      <c r="A22" s="83" t="s">
        <v>68</v>
      </c>
      <c r="B22" s="84"/>
      <c r="C22" s="85"/>
      <c r="D22" s="60" t="s">
        <v>42</v>
      </c>
      <c r="E22" s="33">
        <v>17519</v>
      </c>
      <c r="F22" s="33">
        <f t="shared" si="8"/>
        <v>0</v>
      </c>
      <c r="G22" s="35">
        <v>17519</v>
      </c>
    </row>
    <row r="23" spans="1:7" x14ac:dyDescent="0.25">
      <c r="A23" s="83" t="s">
        <v>73</v>
      </c>
      <c r="B23" s="84"/>
      <c r="C23" s="85"/>
      <c r="D23" s="60" t="s">
        <v>46</v>
      </c>
      <c r="E23" s="33">
        <v>60840</v>
      </c>
      <c r="F23" s="33">
        <f t="shared" si="8"/>
        <v>0</v>
      </c>
      <c r="G23" s="35">
        <v>60840</v>
      </c>
    </row>
    <row r="24" spans="1:7" x14ac:dyDescent="0.25">
      <c r="A24" s="83" t="s">
        <v>74</v>
      </c>
      <c r="B24" s="84"/>
      <c r="C24" s="85"/>
      <c r="D24" s="60" t="s">
        <v>45</v>
      </c>
      <c r="E24" s="33">
        <v>1983353</v>
      </c>
      <c r="F24" s="33">
        <f t="shared" si="8"/>
        <v>530961</v>
      </c>
      <c r="G24" s="35">
        <v>2514314</v>
      </c>
    </row>
    <row r="25" spans="1:7" x14ac:dyDescent="0.25">
      <c r="A25" s="83" t="s">
        <v>75</v>
      </c>
      <c r="B25" s="84"/>
      <c r="C25" s="85"/>
      <c r="D25" s="60" t="s">
        <v>44</v>
      </c>
      <c r="E25" s="33">
        <v>84545</v>
      </c>
      <c r="F25" s="33">
        <f t="shared" si="8"/>
        <v>0</v>
      </c>
      <c r="G25" s="35">
        <v>84545</v>
      </c>
    </row>
    <row r="26" spans="1:7" x14ac:dyDescent="0.25">
      <c r="A26" s="83" t="s">
        <v>76</v>
      </c>
      <c r="B26" s="84"/>
      <c r="C26" s="85"/>
      <c r="D26" s="60" t="s">
        <v>43</v>
      </c>
      <c r="E26" s="33">
        <v>3207451</v>
      </c>
      <c r="F26" s="33">
        <f t="shared" si="8"/>
        <v>0</v>
      </c>
      <c r="G26" s="35">
        <v>3207451</v>
      </c>
    </row>
    <row r="27" spans="1:7" x14ac:dyDescent="0.25">
      <c r="A27" s="86" t="s">
        <v>69</v>
      </c>
      <c r="B27" s="87"/>
      <c r="C27" s="88"/>
      <c r="D27" s="59" t="s">
        <v>27</v>
      </c>
      <c r="E27" s="51">
        <f t="shared" ref="E27:G27" si="9">SUM(E28:E30)</f>
        <v>27633160</v>
      </c>
      <c r="F27" s="51">
        <f t="shared" si="9"/>
        <v>-21457769</v>
      </c>
      <c r="G27" s="52">
        <f t="shared" si="9"/>
        <v>6175391</v>
      </c>
    </row>
    <row r="28" spans="1:7" x14ac:dyDescent="0.25">
      <c r="A28" s="83" t="s">
        <v>77</v>
      </c>
      <c r="B28" s="84"/>
      <c r="C28" s="85"/>
      <c r="D28" s="60" t="s">
        <v>28</v>
      </c>
      <c r="E28" s="33">
        <v>1234322</v>
      </c>
      <c r="F28" s="33">
        <f t="shared" ref="F28:F30" si="10">G28-E28</f>
        <v>0</v>
      </c>
      <c r="G28" s="35">
        <v>1234322</v>
      </c>
    </row>
    <row r="29" spans="1:7" x14ac:dyDescent="0.25">
      <c r="A29" s="83" t="s">
        <v>70</v>
      </c>
      <c r="B29" s="84"/>
      <c r="C29" s="85"/>
      <c r="D29" s="60" t="s">
        <v>50</v>
      </c>
      <c r="E29" s="33">
        <v>7759376</v>
      </c>
      <c r="F29" s="33">
        <f t="shared" si="10"/>
        <v>-4335889</v>
      </c>
      <c r="G29" s="35">
        <v>3423487</v>
      </c>
    </row>
    <row r="30" spans="1:7" x14ac:dyDescent="0.25">
      <c r="A30" s="83" t="s">
        <v>71</v>
      </c>
      <c r="B30" s="84"/>
      <c r="C30" s="85"/>
      <c r="D30" s="60" t="s">
        <v>51</v>
      </c>
      <c r="E30" s="33">
        <v>18639462</v>
      </c>
      <c r="F30" s="33">
        <f t="shared" si="10"/>
        <v>-17121880</v>
      </c>
      <c r="G30" s="35">
        <v>1517582</v>
      </c>
    </row>
    <row r="31" spans="1:7" x14ac:dyDescent="0.25">
      <c r="A31" s="89" t="s">
        <v>78</v>
      </c>
      <c r="B31" s="90"/>
      <c r="C31" s="91"/>
      <c r="D31" s="59" t="s">
        <v>41</v>
      </c>
      <c r="E31" s="51">
        <f>E32+E34</f>
        <v>14130</v>
      </c>
      <c r="F31" s="51">
        <f t="shared" ref="F31:G31" si="11">F32+F34</f>
        <v>111776</v>
      </c>
      <c r="G31" s="52">
        <f t="shared" si="11"/>
        <v>125906</v>
      </c>
    </row>
    <row r="32" spans="1:7" x14ac:dyDescent="0.25">
      <c r="A32" s="86" t="s">
        <v>65</v>
      </c>
      <c r="B32" s="87"/>
      <c r="C32" s="88"/>
      <c r="D32" s="59" t="s">
        <v>23</v>
      </c>
      <c r="E32" s="51">
        <f t="shared" ref="E32:G34" si="12">E33</f>
        <v>14130</v>
      </c>
      <c r="F32" s="51">
        <f t="shared" si="12"/>
        <v>0</v>
      </c>
      <c r="G32" s="52">
        <f t="shared" si="12"/>
        <v>14130</v>
      </c>
    </row>
    <row r="33" spans="1:7" x14ac:dyDescent="0.25">
      <c r="A33" s="83" t="s">
        <v>67</v>
      </c>
      <c r="B33" s="84"/>
      <c r="C33" s="85"/>
      <c r="D33" s="60" t="s">
        <v>25</v>
      </c>
      <c r="E33" s="33">
        <v>14130</v>
      </c>
      <c r="F33" s="33">
        <f>G33-E33</f>
        <v>0</v>
      </c>
      <c r="G33" s="35">
        <v>14130</v>
      </c>
    </row>
    <row r="34" spans="1:7" ht="15" customHeight="1" x14ac:dyDescent="0.25">
      <c r="A34" s="86" t="s">
        <v>69</v>
      </c>
      <c r="B34" s="87"/>
      <c r="C34" s="88"/>
      <c r="D34" s="59" t="s">
        <v>27</v>
      </c>
      <c r="E34" s="51">
        <f t="shared" si="12"/>
        <v>0</v>
      </c>
      <c r="F34" s="51">
        <f t="shared" si="12"/>
        <v>111776</v>
      </c>
      <c r="G34" s="52">
        <f t="shared" si="12"/>
        <v>111776</v>
      </c>
    </row>
    <row r="35" spans="1:7" ht="15" customHeight="1" x14ac:dyDescent="0.25">
      <c r="A35" s="83" t="s">
        <v>70</v>
      </c>
      <c r="B35" s="84"/>
      <c r="C35" s="85"/>
      <c r="D35" s="60" t="s">
        <v>50</v>
      </c>
      <c r="E35" s="33">
        <v>0</v>
      </c>
      <c r="F35" s="33">
        <f>G35-E35</f>
        <v>111776</v>
      </c>
      <c r="G35" s="35">
        <v>111776</v>
      </c>
    </row>
    <row r="36" spans="1:7" x14ac:dyDescent="0.25">
      <c r="A36" s="89" t="s">
        <v>92</v>
      </c>
      <c r="B36" s="90"/>
      <c r="C36" s="91"/>
      <c r="D36" s="59" t="s">
        <v>89</v>
      </c>
      <c r="E36" s="51">
        <f>E37</f>
        <v>0</v>
      </c>
      <c r="F36" s="51">
        <f t="shared" ref="F36:G36" si="13">F37</f>
        <v>20097</v>
      </c>
      <c r="G36" s="52">
        <f t="shared" si="13"/>
        <v>20097</v>
      </c>
    </row>
    <row r="37" spans="1:7" x14ac:dyDescent="0.25">
      <c r="A37" s="86" t="s">
        <v>65</v>
      </c>
      <c r="B37" s="87"/>
      <c r="C37" s="88"/>
      <c r="D37" s="59" t="s">
        <v>23</v>
      </c>
      <c r="E37" s="51">
        <f t="shared" ref="E37:G37" si="14">E38</f>
        <v>0</v>
      </c>
      <c r="F37" s="51">
        <f t="shared" si="14"/>
        <v>20097</v>
      </c>
      <c r="G37" s="52">
        <f t="shared" si="14"/>
        <v>20097</v>
      </c>
    </row>
    <row r="38" spans="1:7" x14ac:dyDescent="0.25">
      <c r="A38" s="83" t="s">
        <v>67</v>
      </c>
      <c r="B38" s="84"/>
      <c r="C38" s="85"/>
      <c r="D38" s="60" t="s">
        <v>25</v>
      </c>
      <c r="E38" s="33">
        <v>0</v>
      </c>
      <c r="F38" s="33">
        <f>G38-E38</f>
        <v>20097</v>
      </c>
      <c r="G38" s="35">
        <v>20097</v>
      </c>
    </row>
    <row r="41" spans="1:7" x14ac:dyDescent="0.25">
      <c r="D41" s="55"/>
      <c r="E41" s="53"/>
      <c r="F41" s="53"/>
      <c r="G41" s="53"/>
    </row>
    <row r="42" spans="1:7" x14ac:dyDescent="0.25">
      <c r="E42" s="53"/>
      <c r="F42" s="53"/>
      <c r="G42" s="53"/>
    </row>
  </sheetData>
  <mergeCells count="36">
    <mergeCell ref="A34:C34"/>
    <mergeCell ref="A35:C35"/>
    <mergeCell ref="A36:C36"/>
    <mergeCell ref="A37:C37"/>
    <mergeCell ref="A38:C38"/>
    <mergeCell ref="A8:C8"/>
    <mergeCell ref="A2:G2"/>
    <mergeCell ref="A4:C4"/>
    <mergeCell ref="A5:C5"/>
    <mergeCell ref="A6:C6"/>
    <mergeCell ref="A7:C7"/>
    <mergeCell ref="A20:C20"/>
    <mergeCell ref="A21:C21"/>
    <mergeCell ref="A22:C22"/>
    <mergeCell ref="A16:C16"/>
    <mergeCell ref="A9:C9"/>
    <mergeCell ref="A10:C10"/>
    <mergeCell ref="A12:C12"/>
    <mergeCell ref="A13:C13"/>
    <mergeCell ref="A14:C14"/>
    <mergeCell ref="A33:C33"/>
    <mergeCell ref="A11:C11"/>
    <mergeCell ref="A15:C15"/>
    <mergeCell ref="A19:C19"/>
    <mergeCell ref="A27:C27"/>
    <mergeCell ref="A32:C32"/>
    <mergeCell ref="A30:C30"/>
    <mergeCell ref="A31:C31"/>
    <mergeCell ref="A23:C23"/>
    <mergeCell ref="A24:C24"/>
    <mergeCell ref="A25:C25"/>
    <mergeCell ref="A26:C26"/>
    <mergeCell ref="A28:C28"/>
    <mergeCell ref="A29:C29"/>
    <mergeCell ref="A17:C17"/>
    <mergeCell ref="A18:C18"/>
  </mergeCells>
  <printOptions horizontalCentered="1"/>
  <pageMargins left="0.11811023622047245" right="0.11811023622047245" top="0.74803149606299213" bottom="0.35433070866141736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POSEBNI DIO</vt:lpstr>
      <vt:lpstr>' Račun prihoda i rashoda'!Podrucje_ispisa</vt:lpstr>
      <vt:lpstr>'POSEBNI DIO'!Podrucje_ispisa</vt:lpstr>
      <vt:lpstr>'Rashodi prema funkcijskoj k '!Podrucje_ispisa</vt:lpstr>
      <vt:lpstr>'Rashodi prema izvorima finan'!Podrucje_ispisa</vt:lpstr>
      <vt:lpstr>SAŽETAK!Podrucje_ispisa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Mirijana Labaš</dc:creator>
  <cp:lastModifiedBy>Silvija Rubčić Kovačić</cp:lastModifiedBy>
  <cp:lastPrinted>2023-04-01T09:11:06Z</cp:lastPrinted>
  <dcterms:created xsi:type="dcterms:W3CDTF">2022-09-20T05:49:01Z</dcterms:created>
  <dcterms:modified xsi:type="dcterms:W3CDTF">2023-06-13T11:43:10Z</dcterms:modified>
</cp:coreProperties>
</file>