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ovacic\Desktop\Za objavu 2025\"/>
    </mc:Choice>
  </mc:AlternateContent>
  <bookViews>
    <workbookView xWindow="1680" yWindow="45" windowWidth="22935" windowHeight="20940" tabRatio="691"/>
  </bookViews>
  <sheets>
    <sheet name="Sažetak" sheetId="1" r:id="rId1"/>
    <sheet name="Račun prihoda i rashoda-ekonoms" sheetId="2" r:id="rId2"/>
    <sheet name="Račun prihoda i rashoda-izvori" sheetId="3" r:id="rId3"/>
    <sheet name="Račun rashoda-funkcija" sheetId="4" r:id="rId4"/>
    <sheet name="POSEBNI DIO" sheetId="5" r:id="rId5"/>
  </sheets>
  <definedNames>
    <definedName name="_xlnm.Print_Titles" localSheetId="4">'POSEBNI DIO'!$2:$5</definedName>
    <definedName name="_xlnm.Print_Area" localSheetId="4">'POSEBNI DIO'!$A$1:$G$47</definedName>
    <definedName name="_xlnm.Print_Area" localSheetId="1">'Račun prihoda i rashoda-ekonoms'!$A$1:$G$32</definedName>
    <definedName name="_xlnm.Print_Area" localSheetId="2">'Račun prihoda i rashoda-izvori'!$A$1:$G$24</definedName>
    <definedName name="_xlnm.Print_Area" localSheetId="3">'Račun rashoda-funkcija'!$A$1:$G$8</definedName>
    <definedName name="_xlnm.Print_Area" localSheetId="0">Sažetak!$A$1:$J$32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5" l="1"/>
  <c r="G45" i="5" s="1"/>
  <c r="G15" i="5" s="1"/>
  <c r="F46" i="5"/>
  <c r="F45" i="5" s="1"/>
  <c r="F15" i="5" s="1"/>
  <c r="E46" i="5"/>
  <c r="E45" i="5" s="1"/>
  <c r="E15" i="5" s="1"/>
  <c r="D46" i="5"/>
  <c r="D45" i="5" s="1"/>
  <c r="D15" i="5" s="1"/>
  <c r="G43" i="5"/>
  <c r="F43" i="5"/>
  <c r="E43" i="5"/>
  <c r="D43" i="5"/>
  <c r="G41" i="5"/>
  <c r="F41" i="5"/>
  <c r="F40" i="5" s="1"/>
  <c r="F14" i="5" s="1"/>
  <c r="E41" i="5"/>
  <c r="E40" i="5" s="1"/>
  <c r="E14" i="5" s="1"/>
  <c r="D41" i="5"/>
  <c r="C46" i="5"/>
  <c r="C45" i="5" s="1"/>
  <c r="C15" i="5" s="1"/>
  <c r="C43" i="5"/>
  <c r="C41" i="5"/>
  <c r="G40" i="5" l="1"/>
  <c r="G14" i="5" s="1"/>
  <c r="D40" i="5"/>
  <c r="D14" i="5" s="1"/>
  <c r="C40" i="5"/>
  <c r="C14" i="5" s="1"/>
  <c r="G36" i="5" l="1"/>
  <c r="F36" i="5"/>
  <c r="E36" i="5"/>
  <c r="D36" i="5"/>
  <c r="G28" i="5"/>
  <c r="G27" i="5" s="1"/>
  <c r="G13" i="5" s="1"/>
  <c r="F28" i="5"/>
  <c r="F27" i="5" s="1"/>
  <c r="F13" i="5" s="1"/>
  <c r="E28" i="5"/>
  <c r="D28" i="5"/>
  <c r="G24" i="5"/>
  <c r="F24" i="5"/>
  <c r="E24" i="5"/>
  <c r="D24" i="5"/>
  <c r="G20" i="5"/>
  <c r="F20" i="5"/>
  <c r="E20" i="5"/>
  <c r="E17" i="5" s="1"/>
  <c r="D20" i="5"/>
  <c r="D17" i="5" s="1"/>
  <c r="C36" i="5"/>
  <c r="C28" i="5"/>
  <c r="C24" i="5"/>
  <c r="C20" i="5"/>
  <c r="G7" i="4"/>
  <c r="G6" i="4" s="1"/>
  <c r="F7" i="4"/>
  <c r="F6" i="4" s="1"/>
  <c r="E7" i="4"/>
  <c r="E6" i="4" s="1"/>
  <c r="D7" i="4"/>
  <c r="D6" i="4" s="1"/>
  <c r="C7" i="4"/>
  <c r="C6" i="4" s="1"/>
  <c r="G23" i="3"/>
  <c r="F23" i="3"/>
  <c r="E23" i="3"/>
  <c r="D23" i="3"/>
  <c r="C23" i="3"/>
  <c r="G21" i="3"/>
  <c r="F21" i="3"/>
  <c r="E21" i="3"/>
  <c r="D21" i="3"/>
  <c r="C21" i="3"/>
  <c r="G19" i="3"/>
  <c r="F19" i="3"/>
  <c r="E19" i="3"/>
  <c r="D19" i="3"/>
  <c r="C19" i="3"/>
  <c r="G17" i="3"/>
  <c r="F17" i="3"/>
  <c r="E17" i="3"/>
  <c r="D17" i="3"/>
  <c r="C17" i="3"/>
  <c r="G13" i="3"/>
  <c r="F13" i="3"/>
  <c r="E13" i="3"/>
  <c r="D13" i="3"/>
  <c r="C13" i="3"/>
  <c r="G11" i="3"/>
  <c r="F11" i="3"/>
  <c r="E11" i="3"/>
  <c r="D11" i="3"/>
  <c r="C11" i="3"/>
  <c r="G9" i="3"/>
  <c r="F9" i="3"/>
  <c r="E9" i="3"/>
  <c r="D9" i="3"/>
  <c r="C9" i="3"/>
  <c r="G7" i="3"/>
  <c r="F7" i="3"/>
  <c r="E7" i="3"/>
  <c r="D7" i="3"/>
  <c r="C7" i="3"/>
  <c r="C11" i="2"/>
  <c r="C10" i="2" s="1"/>
  <c r="G29" i="2"/>
  <c r="F29" i="2"/>
  <c r="E29" i="2"/>
  <c r="D29" i="2"/>
  <c r="C29" i="2"/>
  <c r="G21" i="2"/>
  <c r="F21" i="2"/>
  <c r="E21" i="2"/>
  <c r="D21" i="2"/>
  <c r="C21" i="2"/>
  <c r="G11" i="2"/>
  <c r="F11" i="2"/>
  <c r="E11" i="2"/>
  <c r="E10" i="2" s="1"/>
  <c r="D11" i="2"/>
  <c r="J28" i="1"/>
  <c r="J31" i="1" s="1"/>
  <c r="I28" i="1"/>
  <c r="I31" i="1" s="1"/>
  <c r="H28" i="1"/>
  <c r="H31" i="1" s="1"/>
  <c r="G28" i="1"/>
  <c r="G31" i="1" s="1"/>
  <c r="F28" i="1"/>
  <c r="F31" i="1" s="1"/>
  <c r="J19" i="1"/>
  <c r="I19" i="1"/>
  <c r="H19" i="1"/>
  <c r="G19" i="1"/>
  <c r="J16" i="1"/>
  <c r="I16" i="1"/>
  <c r="H16" i="1"/>
  <c r="G16" i="1"/>
  <c r="F19" i="1"/>
  <c r="F16" i="1"/>
  <c r="C17" i="5" l="1"/>
  <c r="G19" i="5"/>
  <c r="G17" i="5"/>
  <c r="F19" i="5"/>
  <c r="F17" i="5"/>
  <c r="C16" i="3"/>
  <c r="E16" i="3"/>
  <c r="D6" i="3"/>
  <c r="C6" i="3"/>
  <c r="D16" i="3"/>
  <c r="F20" i="1"/>
  <c r="G16" i="3"/>
  <c r="F16" i="3"/>
  <c r="E27" i="5"/>
  <c r="E13" i="5" s="1"/>
  <c r="E19" i="5"/>
  <c r="E6" i="3"/>
  <c r="G6" i="3"/>
  <c r="F6" i="3"/>
  <c r="F10" i="2"/>
  <c r="G10" i="2"/>
  <c r="D10" i="2"/>
  <c r="C20" i="2"/>
  <c r="D27" i="5"/>
  <c r="D13" i="5" s="1"/>
  <c r="D16" i="5"/>
  <c r="D10" i="5" s="1"/>
  <c r="D19" i="5"/>
  <c r="D20" i="2"/>
  <c r="G20" i="1"/>
  <c r="G32" i="1" s="1"/>
  <c r="G20" i="2"/>
  <c r="G16" i="5"/>
  <c r="G10" i="5" s="1"/>
  <c r="E16" i="5"/>
  <c r="E10" i="5" s="1"/>
  <c r="F16" i="5"/>
  <c r="F10" i="5" s="1"/>
  <c r="C16" i="5"/>
  <c r="C10" i="5" s="1"/>
  <c r="C19" i="5"/>
  <c r="C27" i="5"/>
  <c r="C13" i="5" s="1"/>
  <c r="F32" i="1"/>
  <c r="H20" i="1"/>
  <c r="H32" i="1" s="1"/>
  <c r="I20" i="1"/>
  <c r="I32" i="1" s="1"/>
  <c r="J20" i="1"/>
  <c r="J32" i="1" s="1"/>
  <c r="F20" i="2"/>
  <c r="E20" i="2"/>
  <c r="C12" i="5" l="1"/>
  <c r="C18" i="5"/>
  <c r="E12" i="5"/>
  <c r="E11" i="5" s="1"/>
  <c r="E18" i="5"/>
  <c r="D12" i="5"/>
  <c r="D11" i="5" s="1"/>
  <c r="D18" i="5"/>
  <c r="F12" i="5"/>
  <c r="F11" i="5" s="1"/>
  <c r="F18" i="5"/>
  <c r="G12" i="5"/>
  <c r="G11" i="5" s="1"/>
  <c r="G18" i="5"/>
  <c r="G8" i="5"/>
  <c r="G9" i="5"/>
  <c r="F8" i="5"/>
  <c r="F9" i="5"/>
  <c r="C11" i="5"/>
  <c r="E8" i="5"/>
  <c r="E9" i="5"/>
  <c r="C7" i="5"/>
  <c r="C6" i="5"/>
</calcChain>
</file>

<file path=xl/sharedStrings.xml><?xml version="1.0" encoding="utf-8"?>
<sst xmlns="http://schemas.openxmlformats.org/spreadsheetml/2006/main" count="161" uniqueCount="83">
  <si>
    <t>I. OPĆI DIO</t>
  </si>
  <si>
    <t>A. SAŽETAK RAČUNA PRIHODA I RASHODA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</si>
  <si>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</si>
  <si>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</si>
  <si>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</si>
  <si>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</si>
  <si>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</si>
  <si>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</si>
  <si>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</si>
  <si>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B. 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</si>
  <si>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</si>
  <si>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</si>
  <si>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</si>
  <si>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</si>
  <si>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</si>
  <si>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>NETO FINANCIRANJE</t>
  </si>
  <si>
    <t>VIŠAK / MANJAK + NETO FINANCIRANJE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</si>
  <si>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</si>
  <si>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</si>
  <si>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</si>
  <si>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</si>
  <si>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</si>
  <si>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</si>
  <si>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</si>
  <si>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</si>
  <si>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</si>
  <si>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</si>
  <si>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</si>
  <si>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</si>
  <si>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</si>
  <si>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</si>
  <si>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Kazne, upravne mjere i ostali prihodi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</si>
  <si>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</si>
  <si>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</si>
  <si>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</si>
  <si>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</si>
  <si>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</si>
  <si>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</si>
  <si>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A2. PRIHODI I RASHODI PREMA IZVORIMA FINANCIRANJA</t>
  </si>
  <si>
    <t>A3. RASHODI PREMA FUNKCIJSKOJ KLASIFIKACIJI</t>
  </si>
  <si>
    <t>II. POSEBNI DIO</t>
  </si>
  <si>
    <t>A779047</t>
  </si>
  <si>
    <t>PROGRAM:    ZAŠTITA PRIRODE</t>
  </si>
  <si>
    <t>IZVOR FINANCIRANJA: Ostali prihodi za posebne namjene</t>
  </si>
  <si>
    <t>IZVOR FINANCIRANJA: Vlastiti prihodi</t>
  </si>
  <si>
    <t>IZVOR FINANCIRANJA: Ostale pomoći i darovnice</t>
  </si>
  <si>
    <t>IZVOR FINANCIRANJA: Donacije</t>
  </si>
  <si>
    <t>PRORAČUNSKI KORISNIK:                                                                             JAVNA USTANOVA NACIONALNI PARK PLITVIČKA JEZERA</t>
  </si>
  <si>
    <t>GLAVNI PROGRAM:    ZAŠTITA I OČUVANJE PRIRODE I OKOLIŠA</t>
  </si>
  <si>
    <t>AKTIVNOST:                                                                       ADMINISTRACIJA I UPRAVLJANJE (IZ EVIDENCIJSKIH PRIHODA)</t>
  </si>
  <si>
    <t>FINANCIJSKI PLAN PRORAČUNSKOG KORISNIKA DRŽAVNOG PRORAČUNA
ZA 2025. I PROJEKCIJE ZA 2026. I 2027. GODINU</t>
  </si>
  <si>
    <t>078</t>
  </si>
  <si>
    <t>077</t>
  </si>
  <si>
    <t>07715</t>
  </si>
  <si>
    <t>07810</t>
  </si>
  <si>
    <t>IZVOR FINANCIRANJA UKUPNO</t>
  </si>
  <si>
    <t>RAZDJEL: MINISTARSTVO GOSPODARSTVA</t>
  </si>
  <si>
    <t>GLAVA: NACIONALNI PARKOVI I PARKOVI PRIRODE</t>
  </si>
  <si>
    <t>RAZDJEL: MINISTARSTVO ZAŠTITE OKOLIŠA I ZELENE TRANZICIJE</t>
  </si>
  <si>
    <t>Rashodi za donacije, kazne, naknade šteta i kapitalne pomoći</t>
  </si>
  <si>
    <t>Razred/ skupina</t>
  </si>
  <si>
    <t>Vlastiti prihodi</t>
  </si>
  <si>
    <t>Prihodi za posebne namjene</t>
  </si>
  <si>
    <t>Ostali prihodi za posebne namjene</t>
  </si>
  <si>
    <t>Pomoći</t>
  </si>
  <si>
    <t>Ostale pomoći i darovnice</t>
  </si>
  <si>
    <t>Donacije</t>
  </si>
  <si>
    <t>Zaštita okoliša</t>
  </si>
  <si>
    <t>Zaštita bioraznolikosti i krajolika</t>
  </si>
  <si>
    <t>05</t>
  </si>
  <si>
    <t>054</t>
  </si>
  <si>
    <t>IZVOR FINANCIRANJA: Prihodi za posebne namjene</t>
  </si>
  <si>
    <t>IZVOR FINANCIRANJA: Pomoći</t>
  </si>
  <si>
    <t>RAZRED I NAZIV</t>
  </si>
  <si>
    <t>IZVRŠENJE
2023.</t>
  </si>
  <si>
    <t>TEKUĆI PLAN
2024.</t>
  </si>
  <si>
    <t>PLAN
2025.</t>
  </si>
  <si>
    <t>PROJEKCIJA
2026.</t>
  </si>
  <si>
    <t>PROJEKCIJA
2027.</t>
  </si>
  <si>
    <t>NAZIV</t>
  </si>
  <si>
    <t>PLAN 
2025.</t>
  </si>
  <si>
    <t>PROJEKCIJA 
2027.</t>
  </si>
  <si>
    <t>ŠIFRA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</si>
</sst>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/>
    <xf numFmtId="0" fontId="3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7" fillId="0" borderId="0" xfId="1" quotePrefix="1" applyFont="1" applyAlignment="1">
      <alignment horizontal="left" wrapText="1"/>
    </xf>
    <xf numFmtId="0" fontId="8" fillId="0" borderId="0" xfId="1" applyFont="1" applyAlignment="1">
      <alignment wrapText="1"/>
    </xf>
    <xf numFmtId="3" fontId="5" fillId="0" borderId="0" xfId="1" applyNumberFormat="1" applyFont="1" applyAlignment="1">
      <alignment horizontal="right"/>
    </xf>
    <xf numFmtId="0" fontId="11" fillId="0" borderId="5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6" fillId="3" borderId="3" xfId="1" quotePrefix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/>
    </xf>
    <xf numFmtId="4" fontId="10" fillId="0" borderId="3" xfId="1" applyNumberFormat="1" applyFont="1" applyBorder="1" applyAlignment="1">
      <alignment horizontal="left" vertical="center" wrapText="1"/>
    </xf>
    <xf numFmtId="4" fontId="10" fillId="0" borderId="3" xfId="1" applyNumberFormat="1" applyFont="1" applyBorder="1" applyAlignment="1">
      <alignment vertical="center"/>
    </xf>
    <xf numFmtId="0" fontId="10" fillId="4" borderId="2" xfId="1" applyFont="1" applyFill="1" applyBorder="1" applyAlignment="1">
      <alignment vertical="center"/>
    </xf>
    <xf numFmtId="4" fontId="10" fillId="4" borderId="3" xfId="1" applyNumberFormat="1" applyFont="1" applyFill="1" applyBorder="1" applyAlignment="1">
      <alignment vertical="center"/>
    </xf>
    <xf numFmtId="4" fontId="10" fillId="0" borderId="3" xfId="1" applyNumberFormat="1" applyFont="1" applyBorder="1" applyAlignment="1">
      <alignment vertical="center" wrapText="1"/>
    </xf>
    <xf numFmtId="4" fontId="10" fillId="4" borderId="3" xfId="1" applyNumberFormat="1" applyFont="1" applyFill="1" applyBorder="1" applyAlignment="1">
      <alignment vertical="center" wrapText="1"/>
    </xf>
    <xf numFmtId="0" fontId="6" fillId="0" borderId="0" xfId="1" applyFont="1"/>
    <xf numFmtId="0" fontId="10" fillId="2" borderId="3" xfId="1" applyFont="1" applyFill="1" applyBorder="1" applyAlignment="1">
      <alignment horizontal="left" vertical="center" wrapText="1"/>
    </xf>
    <xf numFmtId="0" fontId="9" fillId="2" borderId="3" xfId="1" quotePrefix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9" fillId="2" borderId="3" xfId="1" quotePrefix="1" applyFont="1" applyFill="1" applyBorder="1" applyAlignment="1">
      <alignment horizontal="left" vertical="center" wrapText="1"/>
    </xf>
    <xf numFmtId="0" fontId="6" fillId="4" borderId="3" xfId="1" quotePrefix="1" applyFont="1" applyFill="1" applyBorder="1" applyAlignment="1">
      <alignment horizontal="center" vertical="center" wrapText="1"/>
    </xf>
    <xf numFmtId="0" fontId="12" fillId="4" borderId="3" xfId="1" quotePrefix="1" applyFont="1" applyFill="1" applyBorder="1" applyAlignment="1">
      <alignment horizontal="center" vertical="center" wrapText="1"/>
    </xf>
    <xf numFmtId="4" fontId="10" fillId="2" borderId="3" xfId="1" applyNumberFormat="1" applyFont="1" applyFill="1" applyBorder="1" applyAlignment="1">
      <alignment horizontal="right" vertical="center" wrapText="1"/>
    </xf>
    <xf numFmtId="4" fontId="9" fillId="2" borderId="3" xfId="1" applyNumberFormat="1" applyFont="1" applyFill="1" applyBorder="1" applyAlignment="1">
      <alignment horizontal="right" vertical="center" wrapText="1"/>
    </xf>
    <xf numFmtId="4" fontId="10" fillId="2" borderId="3" xfId="1" applyNumberFormat="1" applyFont="1" applyFill="1" applyBorder="1" applyAlignment="1">
      <alignment horizontal="right" wrapText="1"/>
    </xf>
    <xf numFmtId="4" fontId="9" fillId="2" borderId="3" xfId="1" applyNumberFormat="1" applyFont="1" applyFill="1" applyBorder="1" applyAlignment="1">
      <alignment horizontal="right" wrapText="1"/>
    </xf>
    <xf numFmtId="0" fontId="12" fillId="3" borderId="3" xfId="1" quotePrefix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/>
    <xf numFmtId="0" fontId="0" fillId="0" borderId="0" xfId="0" applyAlignment="1">
      <alignment horizontal="right"/>
    </xf>
    <xf numFmtId="4" fontId="9" fillId="2" borderId="3" xfId="1" quotePrefix="1" applyNumberFormat="1" applyFont="1" applyFill="1" applyBorder="1" applyAlignment="1">
      <alignment horizontal="right"/>
    </xf>
    <xf numFmtId="4" fontId="6" fillId="0" borderId="3" xfId="1" applyNumberFormat="1" applyFont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right" vertical="center"/>
    </xf>
    <xf numFmtId="4" fontId="6" fillId="0" borderId="3" xfId="1" applyNumberFormat="1" applyFont="1" applyBorder="1" applyAlignment="1">
      <alignment horizontal="right" vertical="center" wrapText="1"/>
    </xf>
    <xf numFmtId="4" fontId="6" fillId="4" borderId="3" xfId="1" applyNumberFormat="1" applyFont="1" applyFill="1" applyBorder="1" applyAlignment="1">
      <alignment horizontal="right" vertical="center" wrapText="1"/>
    </xf>
    <xf numFmtId="4" fontId="6" fillId="0" borderId="3" xfId="1" quotePrefix="1" applyNumberFormat="1" applyFont="1" applyBorder="1" applyAlignment="1">
      <alignment horizontal="right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0" fontId="10" fillId="4" borderId="3" xfId="1" quotePrefix="1" applyFont="1" applyFill="1" applyBorder="1" applyAlignment="1">
      <alignment horizontal="center" vertical="center" wrapText="1"/>
    </xf>
    <xf numFmtId="0" fontId="14" fillId="4" borderId="3" xfId="1" quotePrefix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9" fillId="0" borderId="0" xfId="0" applyFont="1"/>
    <xf numFmtId="4" fontId="14" fillId="0" borderId="0" xfId="0" applyNumberFormat="1" applyFont="1"/>
    <xf numFmtId="0" fontId="10" fillId="4" borderId="3" xfId="1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center" vertical="center" wrapText="1"/>
    </xf>
    <xf numFmtId="4" fontId="10" fillId="2" borderId="3" xfId="1" applyNumberFormat="1" applyFont="1" applyFill="1" applyBorder="1" applyAlignment="1">
      <alignment horizontal="right"/>
    </xf>
    <xf numFmtId="4" fontId="9" fillId="2" borderId="3" xfId="1" applyNumberFormat="1" applyFont="1" applyFill="1" applyBorder="1" applyAlignment="1">
      <alignment horizontal="right"/>
    </xf>
    <xf numFmtId="4" fontId="10" fillId="2" borderId="3" xfId="1" applyNumberFormat="1" applyFont="1" applyFill="1" applyBorder="1" applyAlignment="1">
      <alignment horizontal="right" vertical="center"/>
    </xf>
    <xf numFmtId="0" fontId="16" fillId="2" borderId="3" xfId="1" quotePrefix="1" applyFont="1" applyFill="1" applyBorder="1" applyAlignment="1">
      <alignment horizontal="left" vertical="center" wrapText="1"/>
    </xf>
    <xf numFmtId="4" fontId="9" fillId="2" borderId="3" xfId="1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2" borderId="3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left" wrapText="1"/>
    </xf>
    <xf numFmtId="0" fontId="9" fillId="2" borderId="3" xfId="1" applyFont="1" applyFill="1" applyBorder="1" applyAlignment="1">
      <alignment horizontal="left" wrapText="1"/>
    </xf>
    <xf numFmtId="0" fontId="9" fillId="0" borderId="3" xfId="0" applyFont="1" applyBorder="1" applyAlignment="1">
      <alignment wrapText="1"/>
    </xf>
    <xf numFmtId="4" fontId="9" fillId="0" borderId="3" xfId="0" applyNumberFormat="1" applyFont="1" applyBorder="1"/>
    <xf numFmtId="0" fontId="10" fillId="0" borderId="3" xfId="0" applyFont="1" applyBorder="1" applyAlignment="1">
      <alignment horizontal="left" indent="1"/>
    </xf>
    <xf numFmtId="0" fontId="10" fillId="0" borderId="3" xfId="0" applyFont="1" applyBorder="1" applyAlignment="1">
      <alignment wrapText="1"/>
    </xf>
    <xf numFmtId="4" fontId="10" fillId="0" borderId="3" xfId="0" applyNumberFormat="1" applyFont="1" applyBorder="1"/>
    <xf numFmtId="0" fontId="10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16" fillId="2" borderId="3" xfId="1" quotePrefix="1" applyFont="1" applyFill="1" applyBorder="1" applyAlignment="1">
      <alignment vertical="center" wrapText="1"/>
    </xf>
    <xf numFmtId="0" fontId="16" fillId="2" borderId="3" xfId="1" applyFont="1" applyFill="1" applyBorder="1" applyAlignment="1">
      <alignment vertical="center" wrapText="1"/>
    </xf>
    <xf numFmtId="0" fontId="9" fillId="0" borderId="0" xfId="0" applyFont="1" applyAlignment="1"/>
    <xf numFmtId="0" fontId="16" fillId="2" borderId="3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2" borderId="3" xfId="1" applyFont="1" applyFill="1" applyBorder="1" applyAlignment="1">
      <alignment horizontal="left" vertical="center"/>
    </xf>
    <xf numFmtId="0" fontId="10" fillId="2" borderId="3" xfId="1" quotePrefix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wrapText="1"/>
    </xf>
    <xf numFmtId="4" fontId="10" fillId="0" borderId="3" xfId="1" applyNumberFormat="1" applyFont="1" applyFill="1" applyBorder="1" applyAlignment="1">
      <alignment horizontal="right" wrapText="1"/>
    </xf>
    <xf numFmtId="4" fontId="10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0" fontId="15" fillId="0" borderId="0" xfId="1" applyFont="1" applyAlignment="1">
      <alignment horizontal="left" vertical="center" wrapText="1"/>
    </xf>
    <xf numFmtId="0" fontId="10" fillId="4" borderId="3" xfId="1" applyFont="1" applyFill="1" applyBorder="1" applyAlignment="1">
      <alignment horizontal="left" vertical="center" wrapText="1"/>
    </xf>
    <xf numFmtId="0" fontId="14" fillId="4" borderId="3" xfId="1" applyFont="1" applyFill="1" applyBorder="1" applyAlignment="1">
      <alignment horizontal="left" vertical="center" wrapText="1"/>
    </xf>
    <xf numFmtId="1" fontId="10" fillId="0" borderId="3" xfId="1" quotePrefix="1" applyNumberFormat="1" applyFont="1" applyFill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2" fillId="3" borderId="3" xfId="1" quotePrefix="1" applyFont="1" applyFill="1" applyBorder="1" applyAlignment="1">
      <alignment horizontal="center" vertical="center" wrapText="1"/>
    </xf>
    <xf numFmtId="0" fontId="10" fillId="4" borderId="1" xfId="1" quotePrefix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vertical="center" wrapText="1"/>
    </xf>
    <xf numFmtId="0" fontId="6" fillId="0" borderId="1" xfId="1" quotePrefix="1" applyFont="1" applyBorder="1" applyAlignment="1">
      <alignment horizontal="left" vertical="center" wrapText="1"/>
    </xf>
    <xf numFmtId="0" fontId="6" fillId="0" borderId="2" xfId="1" quotePrefix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6" fillId="3" borderId="1" xfId="1" quotePrefix="1" applyFont="1" applyFill="1" applyBorder="1" applyAlignment="1">
      <alignment horizontal="center" vertical="center" wrapText="1"/>
    </xf>
    <xf numFmtId="0" fontId="6" fillId="3" borderId="2" xfId="1" quotePrefix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vertical="center"/>
    </xf>
    <xf numFmtId="0" fontId="10" fillId="0" borderId="1" xfId="1" quotePrefix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10" fillId="0" borderId="1" xfId="1" quotePrefix="1" applyFont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971550</xdr:colOff>
      <xdr:row>4</xdr:row>
      <xdr:rowOff>85725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A16A7414-FFAD-40B4-A3A2-9FD5BA72F9A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6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A6" sqref="A6:J6"/>
    </sheetView>
  </sheetViews>
  <sheetFormatPr defaultRowHeight="12.75" x14ac:dyDescent="0.2"/>
  <cols>
    <col min="1" max="5" width="10.7109375" customWidth="1"/>
    <col min="6" max="10" width="14.7109375" customWidth="1"/>
    <col min="14" max="14" width="12.7109375" bestFit="1" customWidth="1"/>
  </cols>
  <sheetData>
    <row r="1" spans="1:10" ht="15" customHeight="1" x14ac:dyDescent="0.2"/>
    <row r="2" spans="1:10" ht="15" customHeight="1" x14ac:dyDescent="0.2"/>
    <row r="3" spans="1:10" ht="15" customHeight="1" x14ac:dyDescent="0.2"/>
    <row r="4" spans="1:10" ht="15" customHeight="1" x14ac:dyDescent="0.2"/>
    <row r="5" spans="1:10" ht="15" customHeight="1" x14ac:dyDescent="0.2"/>
    <row r="6" spans="1:10" ht="39.75" customHeight="1" x14ac:dyDescent="0.2">
      <c r="A6" s="99" t="s">
        <v>50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8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x14ac:dyDescent="0.2">
      <c r="A8" s="99" t="s">
        <v>0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ht="18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.75" x14ac:dyDescent="0.2">
      <c r="A10" s="99" t="s">
        <v>1</v>
      </c>
      <c r="B10" s="99"/>
      <c r="C10" s="99"/>
      <c r="D10" s="99"/>
      <c r="E10" s="99"/>
      <c r="F10" s="99"/>
      <c r="G10" s="99"/>
      <c r="H10" s="99"/>
      <c r="I10" s="99"/>
      <c r="J10" s="99"/>
    </row>
    <row r="11" spans="1:10" ht="18" x14ac:dyDescent="0.25">
      <c r="A11" s="2"/>
      <c r="B11" s="3"/>
      <c r="C11" s="3"/>
      <c r="D11" s="3"/>
      <c r="E11" s="5"/>
      <c r="F11" s="5"/>
      <c r="G11" s="5"/>
      <c r="H11" s="6"/>
      <c r="I11" s="6"/>
      <c r="J11" s="10"/>
    </row>
    <row r="12" spans="1:10" ht="25.5" x14ac:dyDescent="0.2">
      <c r="A12" s="103" t="s">
        <v>73</v>
      </c>
      <c r="B12" s="104"/>
      <c r="C12" s="104"/>
      <c r="D12" s="104"/>
      <c r="E12" s="104"/>
      <c r="F12" s="12" t="s">
        <v>74</v>
      </c>
      <c r="G12" s="12" t="s">
        <v>75</v>
      </c>
      <c r="H12" s="13" t="s">
        <v>76</v>
      </c>
      <c r="I12" s="13" t="s">
        <v>77</v>
      </c>
      <c r="J12" s="13" t="s">
        <v>78</v>
      </c>
    </row>
    <row r="13" spans="1:10" ht="11.25" customHeight="1" x14ac:dyDescent="0.2">
      <c r="A13" s="94">
        <v>1</v>
      </c>
      <c r="B13" s="94"/>
      <c r="C13" s="94"/>
      <c r="D13" s="94"/>
      <c r="E13" s="94"/>
      <c r="F13" s="34">
        <v>2</v>
      </c>
      <c r="G13" s="34">
        <v>3</v>
      </c>
      <c r="H13" s="35">
        <v>4</v>
      </c>
      <c r="I13" s="35">
        <v>5</v>
      </c>
      <c r="J13" s="35">
        <v>6</v>
      </c>
    </row>
    <row r="14" spans="1:10" ht="15" customHeight="1" x14ac:dyDescent="0.2">
      <c r="A14" s="100" t="s">
        <v>2</v>
      </c>
      <c r="B14" s="102"/>
      <c r="C14" s="102"/>
      <c r="D14" s="102"/>
      <c r="E14" s="108"/>
      <c r="F14" s="16">
        <v>57804261.709999993</v>
      </c>
      <c r="G14" s="16">
        <v>57849988</v>
      </c>
      <c r="H14" s="40">
        <v>66038210</v>
      </c>
      <c r="I14" s="40">
        <v>69235050</v>
      </c>
      <c r="J14" s="40">
        <v>73172060</v>
      </c>
    </row>
    <row r="15" spans="1:10" ht="15" customHeight="1" x14ac:dyDescent="0.2">
      <c r="A15" s="107" t="s">
        <v>3</v>
      </c>
      <c r="B15" s="108"/>
      <c r="C15" s="108"/>
      <c r="D15" s="108"/>
      <c r="E15" s="108"/>
      <c r="F15" s="16">
        <v>0</v>
      </c>
      <c r="G15" s="16"/>
      <c r="H15" s="40"/>
      <c r="I15" s="40"/>
      <c r="J15" s="40"/>
    </row>
    <row r="16" spans="1:10" ht="15" customHeight="1" x14ac:dyDescent="0.2">
      <c r="A16" s="105" t="s">
        <v>4</v>
      </c>
      <c r="B16" s="96"/>
      <c r="C16" s="96"/>
      <c r="D16" s="96"/>
      <c r="E16" s="106"/>
      <c r="F16" s="18">
        <f>SUM(F14:F15)</f>
        <v>57804261.709999993</v>
      </c>
      <c r="G16" s="18">
        <f t="shared" ref="G16:J16" si="0">SUM(G14:G15)</f>
        <v>57849988</v>
      </c>
      <c r="H16" s="41">
        <f t="shared" si="0"/>
        <v>66038210</v>
      </c>
      <c r="I16" s="41">
        <f t="shared" si="0"/>
        <v>69235050</v>
      </c>
      <c r="J16" s="41">
        <f t="shared" si="0"/>
        <v>73172060</v>
      </c>
    </row>
    <row r="17" spans="1:10" ht="15" customHeight="1" x14ac:dyDescent="0.2">
      <c r="A17" s="109" t="s">
        <v>5</v>
      </c>
      <c r="B17" s="102"/>
      <c r="C17" s="102"/>
      <c r="D17" s="102"/>
      <c r="E17" s="102"/>
      <c r="F17" s="19">
        <v>38862819.439999998</v>
      </c>
      <c r="G17" s="19">
        <v>52769113</v>
      </c>
      <c r="H17" s="40">
        <v>52103794</v>
      </c>
      <c r="I17" s="40">
        <v>52562964</v>
      </c>
      <c r="J17" s="42">
        <v>57295733</v>
      </c>
    </row>
    <row r="18" spans="1:10" ht="15" customHeight="1" x14ac:dyDescent="0.2">
      <c r="A18" s="107" t="s">
        <v>6</v>
      </c>
      <c r="B18" s="108"/>
      <c r="C18" s="108"/>
      <c r="D18" s="108"/>
      <c r="E18" s="108"/>
      <c r="F18" s="16">
        <v>2387534.0299999998</v>
      </c>
      <c r="G18" s="16">
        <v>12048967</v>
      </c>
      <c r="H18" s="40">
        <v>58885206</v>
      </c>
      <c r="I18" s="40">
        <v>29831600</v>
      </c>
      <c r="J18" s="42">
        <v>13578850</v>
      </c>
    </row>
    <row r="19" spans="1:10" ht="15" customHeight="1" x14ac:dyDescent="0.2">
      <c r="A19" s="14" t="s">
        <v>7</v>
      </c>
      <c r="B19" s="17"/>
      <c r="C19" s="17"/>
      <c r="D19" s="17"/>
      <c r="E19" s="17"/>
      <c r="F19" s="18">
        <f>SUM(F17:F18)</f>
        <v>41250353.469999999</v>
      </c>
      <c r="G19" s="18">
        <f t="shared" ref="G19:J19" si="1">SUM(G17:G18)</f>
        <v>64818080</v>
      </c>
      <c r="H19" s="41">
        <f t="shared" si="1"/>
        <v>110989000</v>
      </c>
      <c r="I19" s="41">
        <f t="shared" si="1"/>
        <v>82394564</v>
      </c>
      <c r="J19" s="41">
        <f t="shared" si="1"/>
        <v>70874583</v>
      </c>
    </row>
    <row r="20" spans="1:10" ht="15" customHeight="1" x14ac:dyDescent="0.2">
      <c r="A20" s="95" t="s">
        <v>8</v>
      </c>
      <c r="B20" s="96"/>
      <c r="C20" s="96"/>
      <c r="D20" s="96"/>
      <c r="E20" s="96"/>
      <c r="F20" s="20">
        <f>F16-F19</f>
        <v>16553908.239999995</v>
      </c>
      <c r="G20" s="20">
        <f t="shared" ref="G20:J20" si="2">G16-G19</f>
        <v>-6968092</v>
      </c>
      <c r="H20" s="43">
        <f t="shared" si="2"/>
        <v>-44950790</v>
      </c>
      <c r="I20" s="43">
        <f t="shared" si="2"/>
        <v>-13159514</v>
      </c>
      <c r="J20" s="43">
        <f t="shared" si="2"/>
        <v>2297477</v>
      </c>
    </row>
    <row r="21" spans="1:10" ht="18" x14ac:dyDescent="0.2">
      <c r="A21" s="4"/>
      <c r="B21" s="4"/>
      <c r="C21" s="4"/>
      <c r="D21" s="4"/>
      <c r="E21" s="4"/>
      <c r="F21" s="4"/>
      <c r="G21" s="4"/>
      <c r="H21" s="4"/>
      <c r="I21" s="4"/>
      <c r="J21" s="21"/>
    </row>
    <row r="22" spans="1:10" ht="15.75" x14ac:dyDescent="0.2">
      <c r="A22" s="99" t="s">
        <v>9</v>
      </c>
      <c r="B22" s="99"/>
      <c r="C22" s="99"/>
      <c r="D22" s="99"/>
      <c r="E22" s="99"/>
      <c r="F22" s="99"/>
      <c r="G22" s="99"/>
      <c r="H22" s="99"/>
      <c r="I22" s="99"/>
      <c r="J22" s="99"/>
    </row>
    <row r="23" spans="1:10" ht="18" x14ac:dyDescent="0.2">
      <c r="A23" s="4"/>
      <c r="B23" s="4"/>
      <c r="C23" s="4"/>
      <c r="D23" s="4"/>
      <c r="E23" s="4"/>
      <c r="F23" s="4"/>
      <c r="G23" s="4"/>
      <c r="H23" s="21"/>
      <c r="I23" s="21"/>
      <c r="J23" s="21"/>
    </row>
    <row r="24" spans="1:10" ht="25.5" x14ac:dyDescent="0.2">
      <c r="A24" s="103" t="s">
        <v>73</v>
      </c>
      <c r="B24" s="104"/>
      <c r="C24" s="104"/>
      <c r="D24" s="104"/>
      <c r="E24" s="104"/>
      <c r="F24" s="12" t="s">
        <v>74</v>
      </c>
      <c r="G24" s="12" t="s">
        <v>75</v>
      </c>
      <c r="H24" s="13" t="s">
        <v>76</v>
      </c>
      <c r="I24" s="13" t="s">
        <v>77</v>
      </c>
      <c r="J24" s="13" t="s">
        <v>78</v>
      </c>
    </row>
    <row r="25" spans="1:10" ht="11.25" customHeight="1" x14ac:dyDescent="0.2">
      <c r="A25" s="94">
        <v>1</v>
      </c>
      <c r="B25" s="94"/>
      <c r="C25" s="94"/>
      <c r="D25" s="94"/>
      <c r="E25" s="94"/>
      <c r="F25" s="34">
        <v>2</v>
      </c>
      <c r="G25" s="34">
        <v>3</v>
      </c>
      <c r="H25" s="35">
        <v>4</v>
      </c>
      <c r="I25" s="35">
        <v>5</v>
      </c>
      <c r="J25" s="35">
        <v>6</v>
      </c>
    </row>
    <row r="26" spans="1:10" ht="15" customHeight="1" x14ac:dyDescent="0.2">
      <c r="A26" s="100" t="s">
        <v>10</v>
      </c>
      <c r="B26" s="101"/>
      <c r="C26" s="101"/>
      <c r="D26" s="101"/>
      <c r="E26" s="101"/>
      <c r="F26" s="15"/>
      <c r="G26" s="15"/>
      <c r="H26" s="40"/>
      <c r="I26" s="40"/>
      <c r="J26" s="40"/>
    </row>
    <row r="27" spans="1:10" ht="15" customHeight="1" x14ac:dyDescent="0.2">
      <c r="A27" s="100" t="s">
        <v>11</v>
      </c>
      <c r="B27" s="102"/>
      <c r="C27" s="102"/>
      <c r="D27" s="102"/>
      <c r="E27" s="102"/>
      <c r="F27" s="19"/>
      <c r="G27" s="19"/>
      <c r="H27" s="40"/>
      <c r="I27" s="40"/>
      <c r="J27" s="40"/>
    </row>
    <row r="28" spans="1:10" ht="15" customHeight="1" x14ac:dyDescent="0.2">
      <c r="A28" s="105" t="s">
        <v>12</v>
      </c>
      <c r="B28" s="96"/>
      <c r="C28" s="96"/>
      <c r="D28" s="96"/>
      <c r="E28" s="106"/>
      <c r="F28" s="18">
        <f>F26-F27</f>
        <v>0</v>
      </c>
      <c r="G28" s="18">
        <f t="shared" ref="G28:J28" si="3">G26-G27</f>
        <v>0</v>
      </c>
      <c r="H28" s="41">
        <f t="shared" si="3"/>
        <v>0</v>
      </c>
      <c r="I28" s="41">
        <f t="shared" si="3"/>
        <v>0</v>
      </c>
      <c r="J28" s="41">
        <f t="shared" si="3"/>
        <v>0</v>
      </c>
    </row>
    <row r="29" spans="1:10" ht="15" customHeight="1" x14ac:dyDescent="0.2">
      <c r="A29" s="97" t="s">
        <v>13</v>
      </c>
      <c r="B29" s="98"/>
      <c r="C29" s="98"/>
      <c r="D29" s="98"/>
      <c r="E29" s="98"/>
      <c r="F29" s="44">
        <v>57037230.520000003</v>
      </c>
      <c r="G29" s="44">
        <v>72220935</v>
      </c>
      <c r="H29" s="45">
        <v>65252843</v>
      </c>
      <c r="I29" s="45">
        <v>20302053</v>
      </c>
      <c r="J29" s="45">
        <v>7142539</v>
      </c>
    </row>
    <row r="30" spans="1:10" ht="15" customHeight="1" x14ac:dyDescent="0.2">
      <c r="A30" s="97" t="s">
        <v>14</v>
      </c>
      <c r="B30" s="98"/>
      <c r="C30" s="98"/>
      <c r="D30" s="98"/>
      <c r="E30" s="98"/>
      <c r="F30" s="44">
        <v>-72220934.900000006</v>
      </c>
      <c r="G30" s="44">
        <v>-65252843</v>
      </c>
      <c r="H30" s="45">
        <v>-20302053</v>
      </c>
      <c r="I30" s="45">
        <v>-7142539</v>
      </c>
      <c r="J30" s="45">
        <v>-9440016</v>
      </c>
    </row>
    <row r="31" spans="1:10" ht="15" customHeight="1" x14ac:dyDescent="0.2">
      <c r="A31" s="95" t="s">
        <v>15</v>
      </c>
      <c r="B31" s="96"/>
      <c r="C31" s="96"/>
      <c r="D31" s="96"/>
      <c r="E31" s="96"/>
      <c r="F31" s="20">
        <f>F28+F29+F30-1370203.86</f>
        <v>-16553908.240000002</v>
      </c>
      <c r="G31" s="41">
        <f>G28+G29+G30</f>
        <v>6968092</v>
      </c>
      <c r="H31" s="41">
        <f>H28+H29+H30</f>
        <v>44950790</v>
      </c>
      <c r="I31" s="41">
        <f>I28+I29+I30</f>
        <v>13159514</v>
      </c>
      <c r="J31" s="41">
        <f>J28+J29+J30</f>
        <v>-2297477</v>
      </c>
    </row>
    <row r="32" spans="1:10" ht="15" customHeight="1" x14ac:dyDescent="0.2">
      <c r="A32" s="95" t="s">
        <v>16</v>
      </c>
      <c r="B32" s="96"/>
      <c r="C32" s="96"/>
      <c r="D32" s="96"/>
      <c r="E32" s="96"/>
      <c r="F32" s="20">
        <f>F20+F31</f>
        <v>0</v>
      </c>
      <c r="G32" s="20">
        <f t="shared" ref="G32:J32" si="4">G20+G31</f>
        <v>0</v>
      </c>
      <c r="H32" s="41">
        <f>H20+H31</f>
        <v>0</v>
      </c>
      <c r="I32" s="41">
        <f t="shared" si="4"/>
        <v>0</v>
      </c>
      <c r="J32" s="41">
        <f t="shared" si="4"/>
        <v>0</v>
      </c>
    </row>
    <row r="33" spans="1:10" ht="15.75" x14ac:dyDescent="0.25">
      <c r="A33" s="7"/>
      <c r="B33" s="8"/>
      <c r="C33" s="8"/>
      <c r="D33" s="8"/>
      <c r="E33" s="8"/>
      <c r="F33" s="8"/>
      <c r="G33" s="8"/>
      <c r="H33" s="9"/>
      <c r="I33" s="9"/>
      <c r="J33" s="9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21">
    <mergeCell ref="A6:J6"/>
    <mergeCell ref="A8:J8"/>
    <mergeCell ref="A10:J10"/>
    <mergeCell ref="A18:E18"/>
    <mergeCell ref="A20:E20"/>
    <mergeCell ref="A17:E17"/>
    <mergeCell ref="A16:E16"/>
    <mergeCell ref="A14:E14"/>
    <mergeCell ref="A15:E15"/>
    <mergeCell ref="A12:E12"/>
    <mergeCell ref="A13:E13"/>
    <mergeCell ref="A25:E25"/>
    <mergeCell ref="A32:E32"/>
    <mergeCell ref="A29:E29"/>
    <mergeCell ref="A30:E30"/>
    <mergeCell ref="A22:J22"/>
    <mergeCell ref="A26:E26"/>
    <mergeCell ref="A27:E27"/>
    <mergeCell ref="A31:E31"/>
    <mergeCell ref="A24:E24"/>
    <mergeCell ref="A28:E2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5" orientation="landscape" horizontalDpi="4294967295" verticalDpi="4294967295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00" zoomScaleSheetLayoutView="100" workbookViewId="0">
      <selection activeCell="A2" sqref="A2:G2"/>
    </sheetView>
  </sheetViews>
  <sheetFormatPr defaultRowHeight="12.75" x14ac:dyDescent="0.2"/>
  <cols>
    <col min="1" max="1" width="8.7109375" customWidth="1"/>
    <col min="2" max="2" width="53.7109375" bestFit="1" customWidth="1"/>
    <col min="3" max="3" width="14.7109375" customWidth="1"/>
    <col min="4" max="7" width="14.7109375" style="49" customWidth="1"/>
  </cols>
  <sheetData>
    <row r="1" spans="1:7" ht="12.75" customHeight="1" x14ac:dyDescent="0.2">
      <c r="A1" s="4"/>
      <c r="B1" s="4"/>
      <c r="C1" s="4"/>
      <c r="D1" s="48"/>
      <c r="E1" s="48"/>
      <c r="F1" s="48"/>
      <c r="G1" s="48"/>
    </row>
    <row r="2" spans="1:7" ht="15.75" x14ac:dyDescent="0.2">
      <c r="A2" s="99" t="s">
        <v>0</v>
      </c>
      <c r="B2" s="99"/>
      <c r="C2" s="99"/>
      <c r="D2" s="99"/>
      <c r="E2" s="99"/>
      <c r="F2" s="99"/>
      <c r="G2" s="99"/>
    </row>
    <row r="3" spans="1:7" ht="12.75" customHeight="1" x14ac:dyDescent="0.2">
      <c r="A3" s="4"/>
      <c r="B3" s="4"/>
      <c r="C3" s="4"/>
      <c r="D3" s="48"/>
      <c r="E3" s="48"/>
      <c r="F3" s="48"/>
      <c r="G3" s="48"/>
    </row>
    <row r="4" spans="1:7" ht="15.75" x14ac:dyDescent="0.2">
      <c r="A4" s="99" t="s">
        <v>17</v>
      </c>
      <c r="B4" s="99"/>
      <c r="C4" s="99"/>
      <c r="D4" s="99"/>
      <c r="E4" s="99"/>
      <c r="F4" s="99"/>
      <c r="G4" s="99"/>
    </row>
    <row r="5" spans="1:7" ht="12.75" customHeight="1" x14ac:dyDescent="0.2">
      <c r="A5" s="4"/>
      <c r="B5" s="4"/>
      <c r="C5" s="4"/>
      <c r="D5" s="48"/>
      <c r="E5" s="48"/>
      <c r="F5" s="48"/>
      <c r="G5" s="48"/>
    </row>
    <row r="6" spans="1:7" ht="15.75" x14ac:dyDescent="0.2">
      <c r="A6" s="99" t="s">
        <v>18</v>
      </c>
      <c r="B6" s="99"/>
      <c r="C6" s="99"/>
      <c r="D6" s="99"/>
      <c r="E6" s="99"/>
      <c r="F6" s="99"/>
      <c r="G6" s="99"/>
    </row>
    <row r="7" spans="1:7" ht="18" x14ac:dyDescent="0.2">
      <c r="A7" s="4"/>
      <c r="B7" s="4"/>
      <c r="C7" s="4"/>
      <c r="D7" s="48"/>
      <c r="E7" s="48"/>
      <c r="F7" s="48"/>
      <c r="G7" s="48"/>
    </row>
    <row r="8" spans="1:7" ht="25.5" customHeight="1" x14ac:dyDescent="0.2">
      <c r="A8" s="75" t="s">
        <v>60</v>
      </c>
      <c r="B8" s="70" t="s">
        <v>79</v>
      </c>
      <c r="C8" s="28" t="s">
        <v>74</v>
      </c>
      <c r="D8" s="46" t="s">
        <v>75</v>
      </c>
      <c r="E8" s="51" t="s">
        <v>80</v>
      </c>
      <c r="F8" s="51" t="s">
        <v>77</v>
      </c>
      <c r="G8" s="51" t="s">
        <v>81</v>
      </c>
    </row>
    <row r="9" spans="1:7" ht="11.25" customHeight="1" x14ac:dyDescent="0.2">
      <c r="A9" s="71">
        <v>1</v>
      </c>
      <c r="B9" s="72">
        <v>2</v>
      </c>
      <c r="C9" s="29">
        <v>3</v>
      </c>
      <c r="D9" s="47">
        <v>4</v>
      </c>
      <c r="E9" s="52">
        <v>5</v>
      </c>
      <c r="F9" s="52">
        <v>6</v>
      </c>
      <c r="G9" s="52">
        <v>7</v>
      </c>
    </row>
    <row r="10" spans="1:7" x14ac:dyDescent="0.2">
      <c r="A10" s="22"/>
      <c r="B10" s="22" t="s">
        <v>19</v>
      </c>
      <c r="C10" s="32">
        <f>C11</f>
        <v>57804261.710000001</v>
      </c>
      <c r="D10" s="32">
        <f t="shared" ref="D10:G10" si="0">D11</f>
        <v>57849988</v>
      </c>
      <c r="E10" s="53">
        <f t="shared" si="0"/>
        <v>66038210</v>
      </c>
      <c r="F10" s="53">
        <f t="shared" si="0"/>
        <v>69235050</v>
      </c>
      <c r="G10" s="53">
        <f t="shared" si="0"/>
        <v>73172060</v>
      </c>
    </row>
    <row r="11" spans="1:7" x14ac:dyDescent="0.2">
      <c r="A11" s="22">
        <v>6</v>
      </c>
      <c r="B11" s="22" t="s">
        <v>20</v>
      </c>
      <c r="C11" s="32">
        <f>SUM(C12:C16)</f>
        <v>57804261.710000001</v>
      </c>
      <c r="D11" s="32">
        <f t="shared" ref="D11:G11" si="1">SUM(D12:D16)</f>
        <v>57849988</v>
      </c>
      <c r="E11" s="53">
        <f t="shared" si="1"/>
        <v>66038210</v>
      </c>
      <c r="F11" s="53">
        <f t="shared" si="1"/>
        <v>69235050</v>
      </c>
      <c r="G11" s="53">
        <f t="shared" si="1"/>
        <v>73172060</v>
      </c>
    </row>
    <row r="12" spans="1:7" x14ac:dyDescent="0.2">
      <c r="A12" s="24">
        <v>63</v>
      </c>
      <c r="B12" s="24" t="s">
        <v>21</v>
      </c>
      <c r="C12" s="33">
        <v>125923.69</v>
      </c>
      <c r="D12" s="33"/>
      <c r="E12" s="54"/>
      <c r="F12" s="54"/>
      <c r="G12" s="54"/>
    </row>
    <row r="13" spans="1:7" x14ac:dyDescent="0.2">
      <c r="A13" s="24">
        <v>64</v>
      </c>
      <c r="B13" s="24" t="s">
        <v>28</v>
      </c>
      <c r="C13" s="33">
        <v>6473.7199999999993</v>
      </c>
      <c r="D13" s="33">
        <v>16400</v>
      </c>
      <c r="E13" s="54">
        <v>16400</v>
      </c>
      <c r="F13" s="54">
        <v>16400</v>
      </c>
      <c r="G13" s="54">
        <v>16400</v>
      </c>
    </row>
    <row r="14" spans="1:7" ht="25.5" x14ac:dyDescent="0.2">
      <c r="A14" s="24">
        <v>65</v>
      </c>
      <c r="B14" s="24" t="s">
        <v>29</v>
      </c>
      <c r="C14" s="33">
        <v>32359937.529999997</v>
      </c>
      <c r="D14" s="33">
        <v>33802400</v>
      </c>
      <c r="E14" s="54">
        <v>35590400</v>
      </c>
      <c r="F14" s="54">
        <v>38387200</v>
      </c>
      <c r="G14" s="54">
        <v>38579140</v>
      </c>
    </row>
    <row r="15" spans="1:7" ht="25.5" customHeight="1" x14ac:dyDescent="0.2">
      <c r="A15" s="23">
        <v>66</v>
      </c>
      <c r="B15" s="24" t="s">
        <v>30</v>
      </c>
      <c r="C15" s="33">
        <v>25167306.32</v>
      </c>
      <c r="D15" s="33">
        <v>23929188</v>
      </c>
      <c r="E15" s="54">
        <v>30329410</v>
      </c>
      <c r="F15" s="54">
        <v>30729450</v>
      </c>
      <c r="G15" s="54">
        <v>34474520</v>
      </c>
    </row>
    <row r="16" spans="1:7" x14ac:dyDescent="0.2">
      <c r="A16" s="23">
        <v>68</v>
      </c>
      <c r="B16" s="24" t="s">
        <v>31</v>
      </c>
      <c r="C16" s="33">
        <v>144620.45000000001</v>
      </c>
      <c r="D16" s="33">
        <v>102000</v>
      </c>
      <c r="E16" s="54">
        <v>102000</v>
      </c>
      <c r="F16" s="54">
        <v>102000</v>
      </c>
      <c r="G16" s="54">
        <v>102000</v>
      </c>
    </row>
    <row r="18" spans="1:7" ht="25.5" customHeight="1" x14ac:dyDescent="0.2">
      <c r="A18" s="75" t="s">
        <v>60</v>
      </c>
      <c r="B18" s="70" t="s">
        <v>79</v>
      </c>
      <c r="C18" s="28" t="s">
        <v>74</v>
      </c>
      <c r="D18" s="46" t="s">
        <v>75</v>
      </c>
      <c r="E18" s="74" t="s">
        <v>80</v>
      </c>
      <c r="F18" s="74" t="s">
        <v>77</v>
      </c>
      <c r="G18" s="74" t="s">
        <v>81</v>
      </c>
    </row>
    <row r="19" spans="1:7" ht="11.25" customHeight="1" x14ac:dyDescent="0.2">
      <c r="A19" s="71">
        <v>1</v>
      </c>
      <c r="B19" s="72">
        <v>2</v>
      </c>
      <c r="C19" s="29">
        <v>3</v>
      </c>
      <c r="D19" s="47">
        <v>4</v>
      </c>
      <c r="E19" s="73">
        <v>5</v>
      </c>
      <c r="F19" s="73">
        <v>6</v>
      </c>
      <c r="G19" s="73">
        <v>7</v>
      </c>
    </row>
    <row r="20" spans="1:7" x14ac:dyDescent="0.2">
      <c r="A20" s="22"/>
      <c r="B20" s="22" t="s">
        <v>22</v>
      </c>
      <c r="C20" s="32">
        <f>C21+C29</f>
        <v>41250353.469999999</v>
      </c>
      <c r="D20" s="32">
        <f t="shared" ref="D20:G20" si="2">D21+D29</f>
        <v>64818080</v>
      </c>
      <c r="E20" s="53">
        <f t="shared" si="2"/>
        <v>110989000</v>
      </c>
      <c r="F20" s="53">
        <f t="shared" si="2"/>
        <v>82394564</v>
      </c>
      <c r="G20" s="53">
        <f t="shared" si="2"/>
        <v>70874583</v>
      </c>
    </row>
    <row r="21" spans="1:7" x14ac:dyDescent="0.2">
      <c r="A21" s="22">
        <v>3</v>
      </c>
      <c r="B21" s="22" t="s">
        <v>23</v>
      </c>
      <c r="C21" s="32">
        <f>SUM(C22:C28)</f>
        <v>38862819.439999998</v>
      </c>
      <c r="D21" s="32">
        <f t="shared" ref="D21:G21" si="3">SUM(D22:D28)</f>
        <v>52769113</v>
      </c>
      <c r="E21" s="53">
        <f t="shared" si="3"/>
        <v>52103794</v>
      </c>
      <c r="F21" s="53">
        <f t="shared" si="3"/>
        <v>52562964</v>
      </c>
      <c r="G21" s="53">
        <f t="shared" si="3"/>
        <v>57295733</v>
      </c>
    </row>
    <row r="22" spans="1:7" x14ac:dyDescent="0.2">
      <c r="A22" s="24">
        <v>31</v>
      </c>
      <c r="B22" s="24" t="s">
        <v>24</v>
      </c>
      <c r="C22" s="33">
        <v>20213194.169999998</v>
      </c>
      <c r="D22" s="33">
        <v>27632692</v>
      </c>
      <c r="E22" s="54">
        <v>26375819</v>
      </c>
      <c r="F22" s="54">
        <v>26903336</v>
      </c>
      <c r="G22" s="54">
        <v>29342846</v>
      </c>
    </row>
    <row r="23" spans="1:7" x14ac:dyDescent="0.2">
      <c r="A23" s="23">
        <v>32</v>
      </c>
      <c r="B23" s="23" t="s">
        <v>25</v>
      </c>
      <c r="C23" s="39">
        <v>15660229.870000001</v>
      </c>
      <c r="D23" s="39">
        <v>21199533</v>
      </c>
      <c r="E23" s="54">
        <v>22237962</v>
      </c>
      <c r="F23" s="54">
        <v>21981778</v>
      </c>
      <c r="G23" s="54">
        <v>24101477</v>
      </c>
    </row>
    <row r="24" spans="1:7" x14ac:dyDescent="0.2">
      <c r="A24" s="23">
        <v>34</v>
      </c>
      <c r="B24" s="23" t="s">
        <v>32</v>
      </c>
      <c r="C24" s="39">
        <v>63631.15</v>
      </c>
      <c r="D24" s="39">
        <v>237200</v>
      </c>
      <c r="E24" s="54">
        <v>74200</v>
      </c>
      <c r="F24" s="54">
        <v>74200</v>
      </c>
      <c r="G24" s="54">
        <v>74200</v>
      </c>
    </row>
    <row r="25" spans="1:7" x14ac:dyDescent="0.2">
      <c r="A25" s="23">
        <v>35</v>
      </c>
      <c r="B25" s="23" t="s">
        <v>33</v>
      </c>
      <c r="C25" s="39">
        <v>71363.45</v>
      </c>
      <c r="D25" s="39">
        <v>193477</v>
      </c>
      <c r="E25" s="54">
        <v>52608</v>
      </c>
      <c r="F25" s="54">
        <v>52610</v>
      </c>
      <c r="G25" s="54">
        <v>52610</v>
      </c>
    </row>
    <row r="26" spans="1:7" x14ac:dyDescent="0.2">
      <c r="A26" s="23">
        <v>36</v>
      </c>
      <c r="B26" s="23" t="s">
        <v>34</v>
      </c>
      <c r="C26" s="39">
        <v>2512908.11</v>
      </c>
      <c r="D26" s="39">
        <v>2899274</v>
      </c>
      <c r="E26" s="54">
        <v>3135850</v>
      </c>
      <c r="F26" s="54">
        <v>3327040</v>
      </c>
      <c r="G26" s="54">
        <v>3500600</v>
      </c>
    </row>
    <row r="27" spans="1:7" ht="25.5" x14ac:dyDescent="0.2">
      <c r="A27" s="23">
        <v>37</v>
      </c>
      <c r="B27" s="27" t="s">
        <v>35</v>
      </c>
      <c r="C27" s="39">
        <v>19302.3</v>
      </c>
      <c r="D27" s="39">
        <v>59800</v>
      </c>
      <c r="E27" s="54">
        <v>54000</v>
      </c>
      <c r="F27" s="54">
        <v>54000</v>
      </c>
      <c r="G27" s="54">
        <v>54000</v>
      </c>
    </row>
    <row r="28" spans="1:7" x14ac:dyDescent="0.2">
      <c r="A28" s="23">
        <v>38</v>
      </c>
      <c r="B28" s="23" t="s">
        <v>59</v>
      </c>
      <c r="C28" s="39">
        <v>322190.38999999996</v>
      </c>
      <c r="D28" s="39">
        <v>547137</v>
      </c>
      <c r="E28" s="54">
        <v>173355</v>
      </c>
      <c r="F28" s="54">
        <v>170000</v>
      </c>
      <c r="G28" s="54">
        <v>170000</v>
      </c>
    </row>
    <row r="29" spans="1:7" x14ac:dyDescent="0.2">
      <c r="A29" s="81">
        <v>4</v>
      </c>
      <c r="B29" s="25" t="s">
        <v>26</v>
      </c>
      <c r="C29" s="32">
        <f>SUM(C30:C32)</f>
        <v>2387534.0300000003</v>
      </c>
      <c r="D29" s="32">
        <f t="shared" ref="D29:G29" si="4">SUM(D30:D32)</f>
        <v>12048967</v>
      </c>
      <c r="E29" s="53">
        <f t="shared" si="4"/>
        <v>58885206</v>
      </c>
      <c r="F29" s="53">
        <f t="shared" si="4"/>
        <v>29831600</v>
      </c>
      <c r="G29" s="53">
        <f t="shared" si="4"/>
        <v>13578850</v>
      </c>
    </row>
    <row r="30" spans="1:7" x14ac:dyDescent="0.2">
      <c r="A30" s="24">
        <v>41</v>
      </c>
      <c r="B30" s="26" t="s">
        <v>27</v>
      </c>
      <c r="C30" s="33">
        <v>0</v>
      </c>
      <c r="D30" s="33">
        <v>2819000</v>
      </c>
      <c r="E30" s="54">
        <v>2039000</v>
      </c>
      <c r="F30" s="54">
        <v>2039000</v>
      </c>
      <c r="G30" s="33">
        <v>2039000</v>
      </c>
    </row>
    <row r="31" spans="1:7" x14ac:dyDescent="0.2">
      <c r="A31" s="24">
        <v>42</v>
      </c>
      <c r="B31" s="26" t="s">
        <v>36</v>
      </c>
      <c r="C31" s="33">
        <v>900417.6100000001</v>
      </c>
      <c r="D31" s="33">
        <v>3605975</v>
      </c>
      <c r="E31" s="54">
        <v>20019891</v>
      </c>
      <c r="F31" s="54">
        <v>18552600</v>
      </c>
      <c r="G31" s="33">
        <v>4083850</v>
      </c>
    </row>
    <row r="32" spans="1:7" x14ac:dyDescent="0.2">
      <c r="A32" s="24">
        <v>45</v>
      </c>
      <c r="B32" s="23" t="s">
        <v>37</v>
      </c>
      <c r="C32" s="39">
        <v>1487116.4200000002</v>
      </c>
      <c r="D32" s="39">
        <v>5623992</v>
      </c>
      <c r="E32" s="54">
        <v>36826315</v>
      </c>
      <c r="F32" s="54">
        <v>9240000</v>
      </c>
      <c r="G32" s="33">
        <v>7456000</v>
      </c>
    </row>
    <row r="35" spans="2:7" x14ac:dyDescent="0.2">
      <c r="B35" s="36"/>
      <c r="C35" s="37"/>
      <c r="D35" s="50"/>
      <c r="E35" s="50"/>
      <c r="F35" s="50"/>
      <c r="G35" s="50"/>
    </row>
    <row r="36" spans="2:7" x14ac:dyDescent="0.2">
      <c r="B36" s="38"/>
      <c r="C36" s="37"/>
      <c r="D36" s="50"/>
      <c r="E36" s="50"/>
      <c r="F36" s="50"/>
      <c r="G36" s="50"/>
    </row>
    <row r="37" spans="2:7" x14ac:dyDescent="0.2">
      <c r="B37" s="38"/>
    </row>
    <row r="38" spans="2:7" x14ac:dyDescent="0.2">
      <c r="B38" s="36"/>
      <c r="C38" s="37"/>
      <c r="D38" s="50"/>
      <c r="E38" s="50"/>
      <c r="F38" s="50"/>
      <c r="G38" s="50"/>
    </row>
    <row r="39" spans="2:7" x14ac:dyDescent="0.2">
      <c r="C39" s="37"/>
      <c r="D39" s="50"/>
      <c r="E39" s="50"/>
      <c r="F39" s="50"/>
      <c r="G39" s="50"/>
    </row>
  </sheetData>
  <mergeCells count="3">
    <mergeCell ref="A2:G2"/>
    <mergeCell ref="A4:G4"/>
    <mergeCell ref="A6:G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selection activeCell="B2" sqref="B2:G2"/>
    </sheetView>
  </sheetViews>
  <sheetFormatPr defaultRowHeight="12.75" x14ac:dyDescent="0.2"/>
  <cols>
    <col min="1" max="1" width="8.7109375" style="49" customWidth="1"/>
    <col min="2" max="2" width="50" style="49" customWidth="1"/>
    <col min="3" max="7" width="14.7109375" style="49" customWidth="1"/>
  </cols>
  <sheetData>
    <row r="1" spans="1:7" ht="12" customHeight="1" x14ac:dyDescent="0.2">
      <c r="A1" s="48"/>
      <c r="B1" s="48"/>
      <c r="C1" s="48"/>
      <c r="D1" s="48"/>
      <c r="E1" s="48"/>
      <c r="F1" s="48"/>
      <c r="G1" s="48"/>
    </row>
    <row r="2" spans="1:7" ht="15.75" x14ac:dyDescent="0.2">
      <c r="A2"/>
      <c r="B2" s="99" t="s">
        <v>38</v>
      </c>
      <c r="C2" s="99"/>
      <c r="D2" s="99"/>
      <c r="E2" s="99"/>
      <c r="F2" s="99"/>
      <c r="G2" s="99"/>
    </row>
    <row r="3" spans="1:7" ht="18" x14ac:dyDescent="0.2">
      <c r="A3" s="48"/>
      <c r="B3" s="48"/>
      <c r="C3" s="48"/>
      <c r="D3" s="48"/>
      <c r="E3" s="48"/>
      <c r="F3" s="48"/>
      <c r="G3" s="48"/>
    </row>
    <row r="4" spans="1:7" ht="25.5" x14ac:dyDescent="0.2">
      <c r="A4" s="75" t="s">
        <v>60</v>
      </c>
      <c r="B4" s="70" t="s">
        <v>79</v>
      </c>
      <c r="C4" s="28" t="s">
        <v>74</v>
      </c>
      <c r="D4" s="46" t="s">
        <v>75</v>
      </c>
      <c r="E4" s="74" t="s">
        <v>80</v>
      </c>
      <c r="F4" s="74" t="s">
        <v>77</v>
      </c>
      <c r="G4" s="74" t="s">
        <v>81</v>
      </c>
    </row>
    <row r="5" spans="1:7" ht="11.25" customHeight="1" x14ac:dyDescent="0.2">
      <c r="A5" s="73">
        <v>1</v>
      </c>
      <c r="B5" s="52">
        <v>2</v>
      </c>
      <c r="C5" s="47">
        <v>3</v>
      </c>
      <c r="D5" s="47">
        <v>4</v>
      </c>
      <c r="E5" s="52">
        <v>5</v>
      </c>
      <c r="F5" s="52">
        <v>6</v>
      </c>
      <c r="G5" s="52">
        <v>7</v>
      </c>
    </row>
    <row r="6" spans="1:7" x14ac:dyDescent="0.2">
      <c r="A6" s="22"/>
      <c r="B6" s="25" t="s">
        <v>19</v>
      </c>
      <c r="C6" s="30">
        <f>C7+C9+C11+C13</f>
        <v>57804261.709999993</v>
      </c>
      <c r="D6" s="30">
        <f t="shared" ref="D6:G6" si="0">D7+D9+D11+D13</f>
        <v>56886988</v>
      </c>
      <c r="E6" s="55">
        <f t="shared" si="0"/>
        <v>66038210</v>
      </c>
      <c r="F6" s="55">
        <f t="shared" si="0"/>
        <v>69235050</v>
      </c>
      <c r="G6" s="55">
        <f t="shared" si="0"/>
        <v>73172060</v>
      </c>
    </row>
    <row r="7" spans="1:7" x14ac:dyDescent="0.2">
      <c r="A7" s="22">
        <v>3</v>
      </c>
      <c r="B7" s="25" t="s">
        <v>61</v>
      </c>
      <c r="C7" s="30">
        <f>C8</f>
        <v>25153683.789999999</v>
      </c>
      <c r="D7" s="30">
        <f t="shared" ref="D7:G7" si="1">D8</f>
        <v>22982588</v>
      </c>
      <c r="E7" s="55">
        <f t="shared" si="1"/>
        <v>30345810</v>
      </c>
      <c r="F7" s="55">
        <f t="shared" si="1"/>
        <v>30745850</v>
      </c>
      <c r="G7" s="55">
        <f t="shared" si="1"/>
        <v>34490920</v>
      </c>
    </row>
    <row r="8" spans="1:7" x14ac:dyDescent="0.2">
      <c r="A8" s="56">
        <v>31</v>
      </c>
      <c r="B8" s="76" t="s">
        <v>61</v>
      </c>
      <c r="C8" s="31">
        <v>25153683.789999999</v>
      </c>
      <c r="D8" s="31">
        <v>22982588</v>
      </c>
      <c r="E8" s="57">
        <v>30345810</v>
      </c>
      <c r="F8" s="57">
        <v>30745850</v>
      </c>
      <c r="G8" s="57">
        <v>34490920</v>
      </c>
    </row>
    <row r="9" spans="1:7" x14ac:dyDescent="0.2">
      <c r="A9" s="22">
        <v>4</v>
      </c>
      <c r="B9" s="25" t="s">
        <v>62</v>
      </c>
      <c r="C9" s="30">
        <f t="shared" ref="C9:G9" si="2">C10</f>
        <v>32504557.979999997</v>
      </c>
      <c r="D9" s="30">
        <f t="shared" si="2"/>
        <v>33904400</v>
      </c>
      <c r="E9" s="55">
        <f t="shared" si="2"/>
        <v>35692400</v>
      </c>
      <c r="F9" s="55">
        <f t="shared" si="2"/>
        <v>38489200</v>
      </c>
      <c r="G9" s="55">
        <f t="shared" si="2"/>
        <v>38681140</v>
      </c>
    </row>
    <row r="10" spans="1:7" x14ac:dyDescent="0.2">
      <c r="A10" s="79">
        <v>43</v>
      </c>
      <c r="B10" s="77" t="s">
        <v>63</v>
      </c>
      <c r="C10" s="31">
        <v>32504557.979999997</v>
      </c>
      <c r="D10" s="31">
        <v>33904400</v>
      </c>
      <c r="E10" s="57">
        <v>35692400</v>
      </c>
      <c r="F10" s="57">
        <v>38489200</v>
      </c>
      <c r="G10" s="57">
        <v>38681140</v>
      </c>
    </row>
    <row r="11" spans="1:7" x14ac:dyDescent="0.2">
      <c r="A11" s="22">
        <v>5</v>
      </c>
      <c r="B11" s="25" t="s">
        <v>64</v>
      </c>
      <c r="C11" s="30">
        <f t="shared" ref="C11:G11" si="3">C12</f>
        <v>125923.69</v>
      </c>
      <c r="D11" s="30">
        <f t="shared" si="3"/>
        <v>0</v>
      </c>
      <c r="E11" s="55">
        <f t="shared" si="3"/>
        <v>0</v>
      </c>
      <c r="F11" s="55">
        <f t="shared" si="3"/>
        <v>0</v>
      </c>
      <c r="G11" s="55">
        <f t="shared" si="3"/>
        <v>0</v>
      </c>
    </row>
    <row r="12" spans="1:7" x14ac:dyDescent="0.2">
      <c r="A12" s="79">
        <v>52</v>
      </c>
      <c r="B12" s="77" t="s">
        <v>65</v>
      </c>
      <c r="C12" s="31">
        <v>125923.69</v>
      </c>
      <c r="D12" s="31"/>
      <c r="E12" s="57"/>
      <c r="F12" s="57"/>
      <c r="G12" s="57"/>
    </row>
    <row r="13" spans="1:7" x14ac:dyDescent="0.2">
      <c r="A13" s="22">
        <v>6</v>
      </c>
      <c r="B13" s="25" t="s">
        <v>66</v>
      </c>
      <c r="C13" s="30">
        <f t="shared" ref="C13:G13" si="4">C14</f>
        <v>20096.25</v>
      </c>
      <c r="D13" s="30">
        <f t="shared" si="4"/>
        <v>0</v>
      </c>
      <c r="E13" s="55">
        <f t="shared" si="4"/>
        <v>0</v>
      </c>
      <c r="F13" s="55">
        <f t="shared" si="4"/>
        <v>0</v>
      </c>
      <c r="G13" s="55">
        <f t="shared" si="4"/>
        <v>0</v>
      </c>
    </row>
    <row r="14" spans="1:7" x14ac:dyDescent="0.2">
      <c r="A14" s="79">
        <v>61</v>
      </c>
      <c r="B14" s="77" t="s">
        <v>66</v>
      </c>
      <c r="C14" s="31">
        <v>20096.25</v>
      </c>
      <c r="D14" s="31"/>
      <c r="E14" s="57"/>
      <c r="F14" s="57"/>
      <c r="G14" s="57"/>
    </row>
    <row r="15" spans="1:7" x14ac:dyDescent="0.2">
      <c r="A15" s="80"/>
      <c r="B15" s="78"/>
      <c r="C15" s="58"/>
      <c r="D15" s="58"/>
      <c r="E15" s="58"/>
      <c r="F15" s="58"/>
      <c r="G15" s="58"/>
    </row>
    <row r="16" spans="1:7" x14ac:dyDescent="0.2">
      <c r="A16" s="22"/>
      <c r="B16" s="25" t="s">
        <v>22</v>
      </c>
      <c r="C16" s="30">
        <f>C17+C19+C21+C23</f>
        <v>41250353.469999999</v>
      </c>
      <c r="D16" s="30">
        <f t="shared" ref="D16:G16" si="5">D17+D19+D21+D23</f>
        <v>64818080</v>
      </c>
      <c r="E16" s="55">
        <f t="shared" si="5"/>
        <v>110989000</v>
      </c>
      <c r="F16" s="55">
        <f t="shared" si="5"/>
        <v>82394564</v>
      </c>
      <c r="G16" s="55">
        <f t="shared" si="5"/>
        <v>70874583</v>
      </c>
    </row>
    <row r="17" spans="1:7" x14ac:dyDescent="0.2">
      <c r="A17" s="22">
        <v>3</v>
      </c>
      <c r="B17" s="25" t="s">
        <v>61</v>
      </c>
      <c r="C17" s="30">
        <f>C18</f>
        <v>21718939.260000002</v>
      </c>
      <c r="D17" s="30">
        <f t="shared" ref="D17" si="6">D18</f>
        <v>27110182</v>
      </c>
      <c r="E17" s="55">
        <f t="shared" ref="E17" si="7">E18</f>
        <v>39179024</v>
      </c>
      <c r="F17" s="55">
        <f t="shared" ref="F17" si="8">F18</f>
        <v>34126424</v>
      </c>
      <c r="G17" s="55">
        <f t="shared" ref="G17" si="9">G18</f>
        <v>35104497</v>
      </c>
    </row>
    <row r="18" spans="1:7" x14ac:dyDescent="0.2">
      <c r="A18" s="56">
        <v>31</v>
      </c>
      <c r="B18" s="76" t="s">
        <v>61</v>
      </c>
      <c r="C18" s="31">
        <v>21718939.260000002</v>
      </c>
      <c r="D18" s="31">
        <v>27110182</v>
      </c>
      <c r="E18" s="57">
        <v>39179024</v>
      </c>
      <c r="F18" s="57">
        <v>34126424</v>
      </c>
      <c r="G18" s="57">
        <v>35104497</v>
      </c>
    </row>
    <row r="19" spans="1:7" x14ac:dyDescent="0.2">
      <c r="A19" s="22">
        <v>4</v>
      </c>
      <c r="B19" s="25" t="s">
        <v>62</v>
      </c>
      <c r="C19" s="30">
        <f t="shared" ref="C19" si="10">C20</f>
        <v>19385394.27</v>
      </c>
      <c r="D19" s="30">
        <f t="shared" ref="D19" si="11">D20</f>
        <v>37707898</v>
      </c>
      <c r="E19" s="55">
        <f t="shared" ref="E19" si="12">E20</f>
        <v>71809976</v>
      </c>
      <c r="F19" s="55">
        <f t="shared" ref="F19" si="13">F20</f>
        <v>48268140</v>
      </c>
      <c r="G19" s="55">
        <f t="shared" ref="G19" si="14">G20</f>
        <v>35770086</v>
      </c>
    </row>
    <row r="20" spans="1:7" x14ac:dyDescent="0.2">
      <c r="A20" s="79">
        <v>43</v>
      </c>
      <c r="B20" s="77" t="s">
        <v>63</v>
      </c>
      <c r="C20" s="31">
        <v>19385394.27</v>
      </c>
      <c r="D20" s="31">
        <v>37707898</v>
      </c>
      <c r="E20" s="57">
        <v>71809976</v>
      </c>
      <c r="F20" s="57">
        <v>48268140</v>
      </c>
      <c r="G20" s="57">
        <v>35770086</v>
      </c>
    </row>
    <row r="21" spans="1:7" x14ac:dyDescent="0.2">
      <c r="A21" s="22">
        <v>5</v>
      </c>
      <c r="B21" s="25" t="s">
        <v>64</v>
      </c>
      <c r="C21" s="30">
        <f t="shared" ref="C21" si="15">C22</f>
        <v>125923.69</v>
      </c>
      <c r="D21" s="30">
        <f t="shared" ref="D21" si="16">D22</f>
        <v>0</v>
      </c>
      <c r="E21" s="55">
        <f t="shared" ref="E21" si="17">E22</f>
        <v>0</v>
      </c>
      <c r="F21" s="55">
        <f t="shared" ref="F21" si="18">F22</f>
        <v>0</v>
      </c>
      <c r="G21" s="55">
        <f t="shared" ref="G21" si="19">G22</f>
        <v>0</v>
      </c>
    </row>
    <row r="22" spans="1:7" x14ac:dyDescent="0.2">
      <c r="A22" s="79">
        <v>52</v>
      </c>
      <c r="B22" s="77" t="s">
        <v>65</v>
      </c>
      <c r="C22" s="31">
        <v>125923.69</v>
      </c>
      <c r="D22" s="31"/>
      <c r="E22" s="57"/>
      <c r="F22" s="57"/>
      <c r="G22" s="57"/>
    </row>
    <row r="23" spans="1:7" x14ac:dyDescent="0.2">
      <c r="A23" s="22">
        <v>6</v>
      </c>
      <c r="B23" s="25" t="s">
        <v>66</v>
      </c>
      <c r="C23" s="30">
        <f t="shared" ref="C23" si="20">C24</f>
        <v>20096.25</v>
      </c>
      <c r="D23" s="30">
        <f t="shared" ref="D23" si="21">D24</f>
        <v>0</v>
      </c>
      <c r="E23" s="55">
        <f t="shared" ref="E23" si="22">E24</f>
        <v>0</v>
      </c>
      <c r="F23" s="55">
        <f t="shared" ref="F23" si="23">F24</f>
        <v>0</v>
      </c>
      <c r="G23" s="55">
        <f t="shared" ref="G23" si="24">G24</f>
        <v>0</v>
      </c>
    </row>
    <row r="24" spans="1:7" x14ac:dyDescent="0.2">
      <c r="A24" s="79">
        <v>61</v>
      </c>
      <c r="B24" s="77" t="s">
        <v>66</v>
      </c>
      <c r="C24" s="31">
        <v>20096.25</v>
      </c>
      <c r="D24" s="31"/>
      <c r="E24" s="57"/>
      <c r="F24" s="57"/>
      <c r="G24" s="57"/>
    </row>
    <row r="27" spans="1:7" x14ac:dyDescent="0.2">
      <c r="A27" s="59"/>
      <c r="B27" s="59"/>
      <c r="C27" s="50"/>
      <c r="D27" s="50"/>
      <c r="E27" s="50"/>
      <c r="F27" s="50"/>
      <c r="G27" s="50"/>
    </row>
    <row r="28" spans="1:7" x14ac:dyDescent="0.2">
      <c r="A28" s="60"/>
      <c r="B28" s="60"/>
      <c r="C28" s="50"/>
      <c r="D28" s="50"/>
      <c r="E28" s="50"/>
      <c r="F28" s="50"/>
      <c r="G28" s="50"/>
    </row>
    <row r="29" spans="1:7" x14ac:dyDescent="0.2">
      <c r="A29" s="60"/>
      <c r="B29" s="60"/>
    </row>
    <row r="30" spans="1:7" x14ac:dyDescent="0.2">
      <c r="A30" s="59"/>
      <c r="B30" s="59"/>
      <c r="C30" s="50"/>
      <c r="D30" s="50"/>
      <c r="E30" s="50"/>
      <c r="F30" s="50"/>
      <c r="G30" s="50"/>
    </row>
    <row r="31" spans="1:7" x14ac:dyDescent="0.2">
      <c r="C31" s="50"/>
      <c r="D31" s="50"/>
      <c r="E31" s="50"/>
      <c r="F31" s="50"/>
      <c r="G31" s="50"/>
    </row>
  </sheetData>
  <mergeCells count="1">
    <mergeCell ref="B2:G2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activeCell="B2" sqref="B2:G2"/>
    </sheetView>
  </sheetViews>
  <sheetFormatPr defaultRowHeight="12.75" x14ac:dyDescent="0.2"/>
  <cols>
    <col min="1" max="1" width="8.7109375" customWidth="1"/>
    <col min="2" max="2" width="50.7109375" customWidth="1"/>
    <col min="3" max="7" width="14.7109375" customWidth="1"/>
  </cols>
  <sheetData>
    <row r="1" spans="1:7" ht="12.75" customHeight="1" x14ac:dyDescent="0.2">
      <c r="A1" s="4"/>
      <c r="B1" s="4"/>
      <c r="C1" s="4"/>
      <c r="D1" s="4"/>
      <c r="E1" s="4"/>
      <c r="F1" s="4"/>
      <c r="G1" s="4"/>
    </row>
    <row r="2" spans="1:7" ht="15.75" x14ac:dyDescent="0.2">
      <c r="B2" s="99" t="s">
        <v>39</v>
      </c>
      <c r="C2" s="99"/>
      <c r="D2" s="99"/>
      <c r="E2" s="99"/>
      <c r="F2" s="99"/>
      <c r="G2" s="99"/>
    </row>
    <row r="3" spans="1:7" ht="18" x14ac:dyDescent="0.2">
      <c r="A3" s="4"/>
      <c r="B3" s="4"/>
      <c r="C3" s="4"/>
      <c r="D3" s="4"/>
      <c r="E3" s="4"/>
      <c r="F3" s="4"/>
      <c r="G3" s="4"/>
    </row>
    <row r="4" spans="1:7" ht="25.5" x14ac:dyDescent="0.2">
      <c r="A4" s="75" t="s">
        <v>60</v>
      </c>
      <c r="B4" s="70" t="s">
        <v>79</v>
      </c>
      <c r="C4" s="28" t="s">
        <v>74</v>
      </c>
      <c r="D4" s="46" t="s">
        <v>75</v>
      </c>
      <c r="E4" s="74" t="s">
        <v>80</v>
      </c>
      <c r="F4" s="74" t="s">
        <v>77</v>
      </c>
      <c r="G4" s="74" t="s">
        <v>81</v>
      </c>
    </row>
    <row r="5" spans="1:7" ht="11.25" customHeight="1" x14ac:dyDescent="0.2">
      <c r="A5" s="73">
        <v>1</v>
      </c>
      <c r="B5" s="52">
        <v>2</v>
      </c>
      <c r="C5" s="47">
        <v>3</v>
      </c>
      <c r="D5" s="47">
        <v>4</v>
      </c>
      <c r="E5" s="52">
        <v>5</v>
      </c>
      <c r="F5" s="52">
        <v>6</v>
      </c>
      <c r="G5" s="52">
        <v>7</v>
      </c>
    </row>
    <row r="6" spans="1:7" x14ac:dyDescent="0.2">
      <c r="A6" s="22"/>
      <c r="B6" s="22" t="s">
        <v>22</v>
      </c>
      <c r="C6" s="30">
        <f>C7</f>
        <v>41250353.469999999</v>
      </c>
      <c r="D6" s="30">
        <f t="shared" ref="D6:G7" si="0">D7</f>
        <v>64818080</v>
      </c>
      <c r="E6" s="55">
        <f t="shared" si="0"/>
        <v>110989000</v>
      </c>
      <c r="F6" s="55">
        <f t="shared" si="0"/>
        <v>82394564</v>
      </c>
      <c r="G6" s="55">
        <f t="shared" si="0"/>
        <v>70874583</v>
      </c>
    </row>
    <row r="7" spans="1:7" x14ac:dyDescent="0.2">
      <c r="A7" s="82" t="s">
        <v>69</v>
      </c>
      <c r="B7" s="22" t="s">
        <v>67</v>
      </c>
      <c r="C7" s="30">
        <f>C8</f>
        <v>41250353.469999999</v>
      </c>
      <c r="D7" s="30">
        <f t="shared" si="0"/>
        <v>64818080</v>
      </c>
      <c r="E7" s="55">
        <f t="shared" si="0"/>
        <v>110989000</v>
      </c>
      <c r="F7" s="55">
        <f t="shared" si="0"/>
        <v>82394564</v>
      </c>
      <c r="G7" s="55">
        <f t="shared" si="0"/>
        <v>70874583</v>
      </c>
    </row>
    <row r="8" spans="1:7" x14ac:dyDescent="0.2">
      <c r="A8" s="56" t="s">
        <v>70</v>
      </c>
      <c r="B8" s="56" t="s">
        <v>68</v>
      </c>
      <c r="C8" s="31">
        <v>41250353.469999999</v>
      </c>
      <c r="D8" s="31">
        <v>64818080</v>
      </c>
      <c r="E8" s="57">
        <v>110989000</v>
      </c>
      <c r="F8" s="57">
        <v>82394564</v>
      </c>
      <c r="G8" s="57">
        <v>70874583</v>
      </c>
    </row>
    <row r="11" spans="1:7" x14ac:dyDescent="0.2">
      <c r="A11" s="36"/>
      <c r="B11" s="36"/>
      <c r="C11" s="37"/>
      <c r="D11" s="37"/>
      <c r="E11" s="37"/>
      <c r="F11" s="37"/>
      <c r="G11" s="37"/>
    </row>
    <row r="12" spans="1:7" x14ac:dyDescent="0.2">
      <c r="C12" s="37"/>
      <c r="D12" s="37"/>
      <c r="E12" s="37"/>
      <c r="F12" s="37"/>
      <c r="G12" s="37"/>
    </row>
  </sheetData>
  <mergeCells count="1">
    <mergeCell ref="B2:G2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9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>
      <selection activeCell="A2" sqref="A2:G2"/>
    </sheetView>
  </sheetViews>
  <sheetFormatPr defaultRowHeight="12.75" x14ac:dyDescent="0.2"/>
  <cols>
    <col min="1" max="1" width="8.7109375" style="80" customWidth="1"/>
    <col min="2" max="2" width="63" style="49" customWidth="1"/>
    <col min="3" max="7" width="14.7109375" style="49" customWidth="1"/>
  </cols>
  <sheetData>
    <row r="1" spans="1:7" ht="12" customHeight="1" x14ac:dyDescent="0.2">
      <c r="A1" s="87"/>
      <c r="B1" s="48"/>
      <c r="C1" s="48"/>
      <c r="D1" s="48"/>
      <c r="E1" s="48"/>
      <c r="F1" s="48"/>
      <c r="G1" s="48"/>
    </row>
    <row r="2" spans="1:7" ht="15.75" customHeight="1" x14ac:dyDescent="0.2">
      <c r="A2" s="99" t="s">
        <v>40</v>
      </c>
      <c r="B2" s="99"/>
      <c r="C2" s="99"/>
      <c r="D2" s="99"/>
      <c r="E2" s="99"/>
      <c r="F2" s="99"/>
      <c r="G2" s="99"/>
    </row>
    <row r="3" spans="1:7" ht="18" x14ac:dyDescent="0.2">
      <c r="A3" s="87"/>
      <c r="B3" s="48"/>
      <c r="C3" s="48"/>
      <c r="D3" s="48"/>
      <c r="E3" s="48"/>
      <c r="F3" s="48"/>
      <c r="G3" s="48"/>
    </row>
    <row r="4" spans="1:7" ht="25.5" customHeight="1" x14ac:dyDescent="0.2">
      <c r="A4" s="88" t="s">
        <v>82</v>
      </c>
      <c r="B4" s="69" t="s">
        <v>79</v>
      </c>
      <c r="C4" s="46" t="s">
        <v>74</v>
      </c>
      <c r="D4" s="46" t="s">
        <v>75</v>
      </c>
      <c r="E4" s="51" t="s">
        <v>80</v>
      </c>
      <c r="F4" s="51" t="s">
        <v>77</v>
      </c>
      <c r="G4" s="51" t="s">
        <v>81</v>
      </c>
    </row>
    <row r="5" spans="1:7" ht="11.25" customHeight="1" x14ac:dyDescent="0.2">
      <c r="A5" s="89">
        <v>1</v>
      </c>
      <c r="B5" s="73">
        <v>2</v>
      </c>
      <c r="C5" s="47">
        <v>3</v>
      </c>
      <c r="D5" s="47">
        <v>4</v>
      </c>
      <c r="E5" s="52">
        <v>5</v>
      </c>
      <c r="F5" s="52">
        <v>6</v>
      </c>
      <c r="G5" s="52">
        <v>7</v>
      </c>
    </row>
    <row r="6" spans="1:7" s="86" customFormat="1" x14ac:dyDescent="0.2">
      <c r="A6" s="90" t="s">
        <v>52</v>
      </c>
      <c r="B6" s="83" t="s">
        <v>56</v>
      </c>
      <c r="C6" s="84">
        <f>C10</f>
        <v>41250353.469999991</v>
      </c>
      <c r="D6" s="84">
        <v>10859555</v>
      </c>
      <c r="E6" s="85">
        <v>0</v>
      </c>
      <c r="F6" s="85">
        <v>0</v>
      </c>
      <c r="G6" s="85">
        <v>0</v>
      </c>
    </row>
    <row r="7" spans="1:7" s="86" customFormat="1" x14ac:dyDescent="0.2">
      <c r="A7" s="90" t="s">
        <v>53</v>
      </c>
      <c r="B7" s="83" t="s">
        <v>57</v>
      </c>
      <c r="C7" s="84">
        <f>C10</f>
        <v>41250353.469999991</v>
      </c>
      <c r="D7" s="84">
        <v>10859555</v>
      </c>
      <c r="E7" s="85">
        <v>0</v>
      </c>
      <c r="F7" s="85">
        <v>0</v>
      </c>
      <c r="G7" s="85">
        <v>0</v>
      </c>
    </row>
    <row r="8" spans="1:7" s="86" customFormat="1" ht="12.75" customHeight="1" x14ac:dyDescent="0.2">
      <c r="A8" s="90" t="s">
        <v>51</v>
      </c>
      <c r="B8" s="83" t="s">
        <v>58</v>
      </c>
      <c r="C8" s="84">
        <v>0</v>
      </c>
      <c r="D8" s="84">
        <v>53958525</v>
      </c>
      <c r="E8" s="85">
        <f>E10</f>
        <v>110989000</v>
      </c>
      <c r="F8" s="85">
        <f t="shared" ref="F8:G8" si="0">F10</f>
        <v>82394564</v>
      </c>
      <c r="G8" s="85">
        <f t="shared" si="0"/>
        <v>70874583</v>
      </c>
    </row>
    <row r="9" spans="1:7" s="86" customFormat="1" x14ac:dyDescent="0.2">
      <c r="A9" s="90" t="s">
        <v>54</v>
      </c>
      <c r="B9" s="83" t="s">
        <v>57</v>
      </c>
      <c r="C9" s="84">
        <v>0</v>
      </c>
      <c r="D9" s="84">
        <v>53958525</v>
      </c>
      <c r="E9" s="85">
        <f>E10</f>
        <v>110989000</v>
      </c>
      <c r="F9" s="85">
        <f t="shared" ref="F9:G9" si="1">F10</f>
        <v>82394564</v>
      </c>
      <c r="G9" s="85">
        <f t="shared" si="1"/>
        <v>70874583</v>
      </c>
    </row>
    <row r="10" spans="1:7" ht="25.5" customHeight="1" x14ac:dyDescent="0.2">
      <c r="A10" s="62">
        <v>22218</v>
      </c>
      <c r="B10" s="62" t="s">
        <v>47</v>
      </c>
      <c r="C10" s="32">
        <f>C16</f>
        <v>41250353.469999991</v>
      </c>
      <c r="D10" s="32">
        <f>D16</f>
        <v>64818080</v>
      </c>
      <c r="E10" s="53">
        <f>E16</f>
        <v>110989000</v>
      </c>
      <c r="F10" s="53">
        <f>F16</f>
        <v>82394564</v>
      </c>
      <c r="G10" s="53">
        <f>G16</f>
        <v>70874583</v>
      </c>
    </row>
    <row r="11" spans="1:7" s="86" customFormat="1" x14ac:dyDescent="0.2">
      <c r="A11" s="83"/>
      <c r="B11" s="83" t="s">
        <v>55</v>
      </c>
      <c r="C11" s="84">
        <f>SUM(C12:C15)</f>
        <v>41250353.469999999</v>
      </c>
      <c r="D11" s="84">
        <f>SUM(D12:D15)</f>
        <v>64818080</v>
      </c>
      <c r="E11" s="85">
        <f>SUM(E12:E15)</f>
        <v>110989000</v>
      </c>
      <c r="F11" s="85">
        <f>SUM(F12:F15)</f>
        <v>82394564</v>
      </c>
      <c r="G11" s="85">
        <f>SUM(G12:G15)</f>
        <v>70874583</v>
      </c>
    </row>
    <row r="12" spans="1:7" s="86" customFormat="1" x14ac:dyDescent="0.2">
      <c r="A12" s="83">
        <v>3</v>
      </c>
      <c r="B12" s="83" t="s">
        <v>44</v>
      </c>
      <c r="C12" s="84">
        <f>C19</f>
        <v>21718939.259999998</v>
      </c>
      <c r="D12" s="84">
        <f t="shared" ref="D12:G12" si="2">D19</f>
        <v>27110182</v>
      </c>
      <c r="E12" s="85">
        <f t="shared" si="2"/>
        <v>39179024</v>
      </c>
      <c r="F12" s="85">
        <f t="shared" si="2"/>
        <v>34126424</v>
      </c>
      <c r="G12" s="85">
        <f t="shared" si="2"/>
        <v>35104497</v>
      </c>
    </row>
    <row r="13" spans="1:7" s="86" customFormat="1" x14ac:dyDescent="0.2">
      <c r="A13" s="83">
        <v>4</v>
      </c>
      <c r="B13" s="83" t="s">
        <v>71</v>
      </c>
      <c r="C13" s="84">
        <f>C27</f>
        <v>19385394.27</v>
      </c>
      <c r="D13" s="84">
        <f t="shared" ref="D13:G13" si="3">D27</f>
        <v>37707898</v>
      </c>
      <c r="E13" s="85">
        <f t="shared" si="3"/>
        <v>71809976</v>
      </c>
      <c r="F13" s="85">
        <f t="shared" si="3"/>
        <v>48268140</v>
      </c>
      <c r="G13" s="85">
        <f t="shared" si="3"/>
        <v>35770086</v>
      </c>
    </row>
    <row r="14" spans="1:7" s="86" customFormat="1" x14ac:dyDescent="0.2">
      <c r="A14" s="83">
        <v>5</v>
      </c>
      <c r="B14" s="83" t="s">
        <v>72</v>
      </c>
      <c r="C14" s="84">
        <f>C40</f>
        <v>125923.68999999999</v>
      </c>
      <c r="D14" s="84">
        <f t="shared" ref="D14:G14" si="4">D40</f>
        <v>0</v>
      </c>
      <c r="E14" s="85">
        <f t="shared" si="4"/>
        <v>0</v>
      </c>
      <c r="F14" s="85">
        <f t="shared" si="4"/>
        <v>0</v>
      </c>
      <c r="G14" s="85">
        <f t="shared" si="4"/>
        <v>0</v>
      </c>
    </row>
    <row r="15" spans="1:7" s="86" customFormat="1" x14ac:dyDescent="0.2">
      <c r="A15" s="83">
        <v>6</v>
      </c>
      <c r="B15" s="83" t="s">
        <v>46</v>
      </c>
      <c r="C15" s="84">
        <f>C45</f>
        <v>20096.25</v>
      </c>
      <c r="D15" s="84">
        <f t="shared" ref="D15:G15" si="5">D45</f>
        <v>0</v>
      </c>
      <c r="E15" s="85">
        <f t="shared" si="5"/>
        <v>0</v>
      </c>
      <c r="F15" s="85">
        <f t="shared" si="5"/>
        <v>0</v>
      </c>
      <c r="G15" s="85">
        <f t="shared" si="5"/>
        <v>0</v>
      </c>
    </row>
    <row r="16" spans="1:7" x14ac:dyDescent="0.2">
      <c r="A16" s="62">
        <v>34</v>
      </c>
      <c r="B16" s="62" t="s">
        <v>48</v>
      </c>
      <c r="C16" s="32">
        <f>C17</f>
        <v>41250353.469999991</v>
      </c>
      <c r="D16" s="32">
        <f t="shared" ref="D16:G16" si="6">D17</f>
        <v>64818080</v>
      </c>
      <c r="E16" s="53">
        <f t="shared" si="6"/>
        <v>110989000</v>
      </c>
      <c r="F16" s="53">
        <f t="shared" si="6"/>
        <v>82394564</v>
      </c>
      <c r="G16" s="53">
        <f t="shared" si="6"/>
        <v>70874583</v>
      </c>
    </row>
    <row r="17" spans="1:7" x14ac:dyDescent="0.2">
      <c r="A17" s="62">
        <v>3401</v>
      </c>
      <c r="B17" s="62" t="s">
        <v>42</v>
      </c>
      <c r="C17" s="32">
        <f>C20+C24+C28+C36+C41+C43+C46</f>
        <v>41250353.469999991</v>
      </c>
      <c r="D17" s="32">
        <f>D20+D24+D28+D36+D41+D43+D46</f>
        <v>64818080</v>
      </c>
      <c r="E17" s="53">
        <f>E20+E24+E28+E36+E41+E43+E46</f>
        <v>110989000</v>
      </c>
      <c r="F17" s="53">
        <f>F20+F24+F28+F36+F41+F43+F46</f>
        <v>82394564</v>
      </c>
      <c r="G17" s="53">
        <f>G20+G24+G28+G36+G41+G43+G46</f>
        <v>70874583</v>
      </c>
    </row>
    <row r="18" spans="1:7" ht="25.5" x14ac:dyDescent="0.2">
      <c r="A18" s="62" t="s">
        <v>41</v>
      </c>
      <c r="B18" s="62" t="s">
        <v>49</v>
      </c>
      <c r="C18" s="32">
        <f>C19+C27+C40+C45</f>
        <v>41250353.469999999</v>
      </c>
      <c r="D18" s="32">
        <f>D19+D27+D40+D45</f>
        <v>64818080</v>
      </c>
      <c r="E18" s="53">
        <f>E19+E27+E40+E45</f>
        <v>110989000</v>
      </c>
      <c r="F18" s="53">
        <f>F19+F27+F40+F45</f>
        <v>82394564</v>
      </c>
      <c r="G18" s="53">
        <f>G19+G27+G40+G45</f>
        <v>70874583</v>
      </c>
    </row>
    <row r="19" spans="1:7" ht="12.75" customHeight="1" x14ac:dyDescent="0.2">
      <c r="A19" s="61">
        <v>31</v>
      </c>
      <c r="B19" s="62" t="s">
        <v>44</v>
      </c>
      <c r="C19" s="32">
        <f>C20+C24</f>
        <v>21718939.259999998</v>
      </c>
      <c r="D19" s="32">
        <f t="shared" ref="D19:G19" si="7">D20+D24</f>
        <v>27110182</v>
      </c>
      <c r="E19" s="53">
        <f t="shared" si="7"/>
        <v>39179024</v>
      </c>
      <c r="F19" s="53">
        <f t="shared" si="7"/>
        <v>34126424</v>
      </c>
      <c r="G19" s="53">
        <f t="shared" si="7"/>
        <v>35104497</v>
      </c>
    </row>
    <row r="20" spans="1:7" ht="12.75" customHeight="1" x14ac:dyDescent="0.2">
      <c r="A20" s="62">
        <v>3</v>
      </c>
      <c r="B20" s="62" t="s">
        <v>23</v>
      </c>
      <c r="C20" s="32">
        <f>SUM(C21:C23)</f>
        <v>20245762.639999997</v>
      </c>
      <c r="D20" s="32">
        <f t="shared" ref="D20:G20" si="8">SUM(D21:D23)</f>
        <v>25223746</v>
      </c>
      <c r="E20" s="53">
        <f t="shared" si="8"/>
        <v>25372704</v>
      </c>
      <c r="F20" s="53">
        <f t="shared" si="8"/>
        <v>25551224</v>
      </c>
      <c r="G20" s="53">
        <f t="shared" si="8"/>
        <v>29584297</v>
      </c>
    </row>
    <row r="21" spans="1:7" ht="12.75" customHeight="1" x14ac:dyDescent="0.2">
      <c r="A21" s="63">
        <v>31</v>
      </c>
      <c r="B21" s="63" t="s">
        <v>24</v>
      </c>
      <c r="C21" s="33">
        <v>10570508.639999999</v>
      </c>
      <c r="D21" s="33">
        <v>14364635</v>
      </c>
      <c r="E21" s="54">
        <v>12853126</v>
      </c>
      <c r="F21" s="54">
        <v>13110188</v>
      </c>
      <c r="G21" s="54">
        <v>15273836</v>
      </c>
    </row>
    <row r="22" spans="1:7" ht="12.75" customHeight="1" x14ac:dyDescent="0.2">
      <c r="A22" s="63">
        <v>32</v>
      </c>
      <c r="B22" s="63" t="s">
        <v>25</v>
      </c>
      <c r="C22" s="33">
        <v>9674027.9199999999</v>
      </c>
      <c r="D22" s="33">
        <v>10859111</v>
      </c>
      <c r="E22" s="54">
        <v>12519578</v>
      </c>
      <c r="F22" s="54">
        <v>12441036</v>
      </c>
      <c r="G22" s="54">
        <v>14310461</v>
      </c>
    </row>
    <row r="23" spans="1:7" ht="12.75" customHeight="1" x14ac:dyDescent="0.2">
      <c r="A23" s="63">
        <v>34</v>
      </c>
      <c r="B23" s="63" t="s">
        <v>32</v>
      </c>
      <c r="C23" s="33">
        <v>1226.08</v>
      </c>
      <c r="D23" s="33"/>
      <c r="E23" s="54"/>
      <c r="F23" s="54"/>
      <c r="G23" s="54"/>
    </row>
    <row r="24" spans="1:7" ht="12.75" customHeight="1" x14ac:dyDescent="0.2">
      <c r="A24" s="62">
        <v>4</v>
      </c>
      <c r="B24" s="62" t="s">
        <v>26</v>
      </c>
      <c r="C24" s="32">
        <f>SUM(C25:C26)</f>
        <v>1473176.62</v>
      </c>
      <c r="D24" s="32">
        <f t="shared" ref="D24:G24" si="9">SUM(D25:D26)</f>
        <v>1886436</v>
      </c>
      <c r="E24" s="53">
        <f t="shared" si="9"/>
        <v>13806320</v>
      </c>
      <c r="F24" s="53">
        <f t="shared" si="9"/>
        <v>8575200</v>
      </c>
      <c r="G24" s="53">
        <f t="shared" si="9"/>
        <v>5520200</v>
      </c>
    </row>
    <row r="25" spans="1:7" ht="12.75" customHeight="1" x14ac:dyDescent="0.2">
      <c r="A25" s="63">
        <v>42</v>
      </c>
      <c r="B25" s="63" t="s">
        <v>36</v>
      </c>
      <c r="C25" s="33">
        <v>198462.35</v>
      </c>
      <c r="D25" s="33">
        <v>636554</v>
      </c>
      <c r="E25" s="54">
        <v>2139720</v>
      </c>
      <c r="F25" s="54">
        <v>5719200</v>
      </c>
      <c r="G25" s="54">
        <v>519200</v>
      </c>
    </row>
    <row r="26" spans="1:7" ht="12.75" customHeight="1" x14ac:dyDescent="0.2">
      <c r="A26" s="91">
        <v>45</v>
      </c>
      <c r="B26" s="64" t="s">
        <v>37</v>
      </c>
      <c r="C26" s="65">
        <v>1274714.27</v>
      </c>
      <c r="D26" s="65">
        <v>1249882</v>
      </c>
      <c r="E26" s="65">
        <v>11666600</v>
      </c>
      <c r="F26" s="65">
        <v>2856000</v>
      </c>
      <c r="G26" s="65">
        <v>5001000</v>
      </c>
    </row>
    <row r="27" spans="1:7" ht="12.75" customHeight="1" x14ac:dyDescent="0.2">
      <c r="A27" s="66">
        <v>43</v>
      </c>
      <c r="B27" s="67" t="s">
        <v>43</v>
      </c>
      <c r="C27" s="68">
        <f>C28+C36</f>
        <v>19385394.27</v>
      </c>
      <c r="D27" s="68">
        <f t="shared" ref="D27:G27" si="10">D28+D36</f>
        <v>37707898</v>
      </c>
      <c r="E27" s="68">
        <f t="shared" si="10"/>
        <v>71809976</v>
      </c>
      <c r="F27" s="68">
        <f t="shared" si="10"/>
        <v>48268140</v>
      </c>
      <c r="G27" s="68">
        <f t="shared" si="10"/>
        <v>35770086</v>
      </c>
    </row>
    <row r="28" spans="1:7" ht="12.75" customHeight="1" x14ac:dyDescent="0.2">
      <c r="A28" s="92">
        <v>3</v>
      </c>
      <c r="B28" s="67" t="s">
        <v>23</v>
      </c>
      <c r="C28" s="68">
        <f>SUM(C29:C35)</f>
        <v>18582811.969999999</v>
      </c>
      <c r="D28" s="68">
        <f t="shared" ref="D28:G28" si="11">SUM(D29:D35)</f>
        <v>27545367</v>
      </c>
      <c r="E28" s="68">
        <f t="shared" si="11"/>
        <v>26731090</v>
      </c>
      <c r="F28" s="68">
        <f t="shared" si="11"/>
        <v>27011740</v>
      </c>
      <c r="G28" s="68">
        <f t="shared" si="11"/>
        <v>27711436</v>
      </c>
    </row>
    <row r="29" spans="1:7" ht="12.75" customHeight="1" x14ac:dyDescent="0.2">
      <c r="A29" s="91">
        <v>31</v>
      </c>
      <c r="B29" s="64" t="s">
        <v>24</v>
      </c>
      <c r="C29" s="65">
        <v>9642685.5299999993</v>
      </c>
      <c r="D29" s="65">
        <v>13268057</v>
      </c>
      <c r="E29" s="65">
        <v>13522693</v>
      </c>
      <c r="F29" s="65">
        <v>13793148</v>
      </c>
      <c r="G29" s="65">
        <v>14069010</v>
      </c>
    </row>
    <row r="30" spans="1:7" ht="12.75" customHeight="1" x14ac:dyDescent="0.2">
      <c r="A30" s="91">
        <v>32</v>
      </c>
      <c r="B30" s="64" t="s">
        <v>25</v>
      </c>
      <c r="C30" s="65">
        <v>5951957.1199999992</v>
      </c>
      <c r="D30" s="65">
        <v>10340422</v>
      </c>
      <c r="E30" s="65">
        <v>9718384</v>
      </c>
      <c r="F30" s="65">
        <v>9540742</v>
      </c>
      <c r="G30" s="65">
        <v>9791016</v>
      </c>
    </row>
    <row r="31" spans="1:7" ht="12.75" customHeight="1" x14ac:dyDescent="0.2">
      <c r="A31" s="91">
        <v>34</v>
      </c>
      <c r="B31" s="64" t="s">
        <v>32</v>
      </c>
      <c r="C31" s="65">
        <v>62405.07</v>
      </c>
      <c r="D31" s="65">
        <v>237200</v>
      </c>
      <c r="E31" s="65">
        <v>74200</v>
      </c>
      <c r="F31" s="65">
        <v>74200</v>
      </c>
      <c r="G31" s="65">
        <v>74200</v>
      </c>
    </row>
    <row r="32" spans="1:7" ht="12.75" customHeight="1" x14ac:dyDescent="0.2">
      <c r="A32" s="91">
        <v>35</v>
      </c>
      <c r="B32" s="64" t="s">
        <v>33</v>
      </c>
      <c r="C32" s="65">
        <v>71363.45</v>
      </c>
      <c r="D32" s="65">
        <v>193477</v>
      </c>
      <c r="E32" s="65">
        <v>52608</v>
      </c>
      <c r="F32" s="65">
        <v>52610</v>
      </c>
      <c r="G32" s="65">
        <v>52610</v>
      </c>
    </row>
    <row r="33" spans="1:7" ht="12.75" customHeight="1" x14ac:dyDescent="0.2">
      <c r="A33" s="91">
        <v>36</v>
      </c>
      <c r="B33" s="64" t="s">
        <v>34</v>
      </c>
      <c r="C33" s="65">
        <v>2512908.11</v>
      </c>
      <c r="D33" s="65">
        <v>2899274</v>
      </c>
      <c r="E33" s="65">
        <v>3135850</v>
      </c>
      <c r="F33" s="65">
        <v>3327040</v>
      </c>
      <c r="G33" s="65">
        <v>3500600</v>
      </c>
    </row>
    <row r="34" spans="1:7" x14ac:dyDescent="0.2">
      <c r="A34" s="91">
        <v>37</v>
      </c>
      <c r="B34" s="64" t="s">
        <v>35</v>
      </c>
      <c r="C34" s="65">
        <v>19302.3</v>
      </c>
      <c r="D34" s="65">
        <v>59800</v>
      </c>
      <c r="E34" s="65">
        <v>54000</v>
      </c>
      <c r="F34" s="65">
        <v>54000</v>
      </c>
      <c r="G34" s="65">
        <v>54000</v>
      </c>
    </row>
    <row r="35" spans="1:7" ht="12.75" customHeight="1" x14ac:dyDescent="0.2">
      <c r="A35" s="91">
        <v>38</v>
      </c>
      <c r="B35" s="64" t="s">
        <v>59</v>
      </c>
      <c r="C35" s="65">
        <v>322190.38999999996</v>
      </c>
      <c r="D35" s="65">
        <v>547137</v>
      </c>
      <c r="E35" s="65">
        <v>173355</v>
      </c>
      <c r="F35" s="65">
        <v>170000</v>
      </c>
      <c r="G35" s="65">
        <v>170000</v>
      </c>
    </row>
    <row r="36" spans="1:7" ht="12.75" customHeight="1" x14ac:dyDescent="0.2">
      <c r="A36" s="92">
        <v>4</v>
      </c>
      <c r="B36" s="67" t="s">
        <v>26</v>
      </c>
      <c r="C36" s="68">
        <f>SUM(C37:C39)</f>
        <v>802582.3</v>
      </c>
      <c r="D36" s="68">
        <f t="shared" ref="D36:G36" si="12">SUM(D37:D39)</f>
        <v>10162531</v>
      </c>
      <c r="E36" s="68">
        <f t="shared" si="12"/>
        <v>45078886</v>
      </c>
      <c r="F36" s="68">
        <f t="shared" si="12"/>
        <v>21256400</v>
      </c>
      <c r="G36" s="68">
        <f t="shared" si="12"/>
        <v>8058650</v>
      </c>
    </row>
    <row r="37" spans="1:7" ht="12.75" customHeight="1" x14ac:dyDescent="0.2">
      <c r="A37" s="91">
        <v>41</v>
      </c>
      <c r="B37" s="64" t="s">
        <v>27</v>
      </c>
      <c r="C37" s="65"/>
      <c r="D37" s="65">
        <v>2819000</v>
      </c>
      <c r="E37" s="65">
        <v>2039000</v>
      </c>
      <c r="F37" s="65">
        <v>2039000</v>
      </c>
      <c r="G37" s="65">
        <v>2039000</v>
      </c>
    </row>
    <row r="38" spans="1:7" ht="12.75" customHeight="1" x14ac:dyDescent="0.2">
      <c r="A38" s="91">
        <v>42</v>
      </c>
      <c r="B38" s="64" t="s">
        <v>36</v>
      </c>
      <c r="C38" s="65">
        <v>590180.15</v>
      </c>
      <c r="D38" s="65">
        <v>2969421</v>
      </c>
      <c r="E38" s="65">
        <v>17880171</v>
      </c>
      <c r="F38" s="65">
        <v>12833400</v>
      </c>
      <c r="G38" s="65">
        <v>3564650</v>
      </c>
    </row>
    <row r="39" spans="1:7" ht="12.75" customHeight="1" x14ac:dyDescent="0.2">
      <c r="A39" s="91">
        <v>45</v>
      </c>
      <c r="B39" s="64" t="s">
        <v>37</v>
      </c>
      <c r="C39" s="65">
        <v>212402.15</v>
      </c>
      <c r="D39" s="65">
        <v>4374110</v>
      </c>
      <c r="E39" s="65">
        <v>25159715</v>
      </c>
      <c r="F39" s="65">
        <v>6384000</v>
      </c>
      <c r="G39" s="65">
        <v>2455000</v>
      </c>
    </row>
    <row r="40" spans="1:7" ht="12.75" customHeight="1" x14ac:dyDescent="0.2">
      <c r="A40" s="93">
        <v>52</v>
      </c>
      <c r="B40" s="67" t="s">
        <v>45</v>
      </c>
      <c r="C40" s="68">
        <f>C41+C43</f>
        <v>125923.68999999999</v>
      </c>
      <c r="D40" s="68">
        <f t="shared" ref="D40:G40" si="13">D41+D43</f>
        <v>0</v>
      </c>
      <c r="E40" s="68">
        <f t="shared" si="13"/>
        <v>0</v>
      </c>
      <c r="F40" s="68">
        <f t="shared" si="13"/>
        <v>0</v>
      </c>
      <c r="G40" s="68">
        <f t="shared" si="13"/>
        <v>0</v>
      </c>
    </row>
    <row r="41" spans="1:7" ht="12.75" customHeight="1" x14ac:dyDescent="0.2">
      <c r="A41" s="92">
        <v>3</v>
      </c>
      <c r="B41" s="67" t="s">
        <v>23</v>
      </c>
      <c r="C41" s="68">
        <f>C42</f>
        <v>14148.58</v>
      </c>
      <c r="D41" s="68">
        <f t="shared" ref="D41:G41" si="14">D42</f>
        <v>0</v>
      </c>
      <c r="E41" s="68">
        <f t="shared" si="14"/>
        <v>0</v>
      </c>
      <c r="F41" s="68">
        <f t="shared" si="14"/>
        <v>0</v>
      </c>
      <c r="G41" s="68">
        <f t="shared" si="14"/>
        <v>0</v>
      </c>
    </row>
    <row r="42" spans="1:7" ht="12.75" customHeight="1" x14ac:dyDescent="0.2">
      <c r="A42" s="91">
        <v>32</v>
      </c>
      <c r="B42" s="64" t="s">
        <v>25</v>
      </c>
      <c r="C42" s="65">
        <v>14148.58</v>
      </c>
      <c r="D42" s="65"/>
      <c r="E42" s="65"/>
      <c r="F42" s="65"/>
      <c r="G42" s="65"/>
    </row>
    <row r="43" spans="1:7" ht="12.75" customHeight="1" x14ac:dyDescent="0.2">
      <c r="A43" s="62">
        <v>4</v>
      </c>
      <c r="B43" s="62" t="s">
        <v>26</v>
      </c>
      <c r="C43" s="32">
        <f>SUM(C44:C44)</f>
        <v>111775.10999999999</v>
      </c>
      <c r="D43" s="32">
        <f>SUM(D44:D44)</f>
        <v>0</v>
      </c>
      <c r="E43" s="53">
        <f>SUM(E44:E44)</f>
        <v>0</v>
      </c>
      <c r="F43" s="53">
        <f>SUM(F44:F44)</f>
        <v>0</v>
      </c>
      <c r="G43" s="53">
        <f>SUM(G44:G44)</f>
        <v>0</v>
      </c>
    </row>
    <row r="44" spans="1:7" ht="12.75" customHeight="1" x14ac:dyDescent="0.2">
      <c r="A44" s="91">
        <v>42</v>
      </c>
      <c r="B44" s="64" t="s">
        <v>36</v>
      </c>
      <c r="C44" s="65">
        <v>111775.10999999999</v>
      </c>
      <c r="D44" s="65"/>
      <c r="E44" s="65"/>
      <c r="F44" s="65"/>
      <c r="G44" s="65"/>
    </row>
    <row r="45" spans="1:7" ht="12.75" customHeight="1" x14ac:dyDescent="0.2">
      <c r="A45" s="93">
        <v>61</v>
      </c>
      <c r="B45" s="67" t="s">
        <v>46</v>
      </c>
      <c r="C45" s="68">
        <f>C46</f>
        <v>20096.25</v>
      </c>
      <c r="D45" s="68">
        <f t="shared" ref="D45:G46" si="15">D46</f>
        <v>0</v>
      </c>
      <c r="E45" s="68">
        <f t="shared" si="15"/>
        <v>0</v>
      </c>
      <c r="F45" s="68">
        <f t="shared" si="15"/>
        <v>0</v>
      </c>
      <c r="G45" s="68">
        <f t="shared" si="15"/>
        <v>0</v>
      </c>
    </row>
    <row r="46" spans="1:7" ht="12.75" customHeight="1" x14ac:dyDescent="0.2">
      <c r="A46" s="92">
        <v>3</v>
      </c>
      <c r="B46" s="67" t="s">
        <v>23</v>
      </c>
      <c r="C46" s="68">
        <f>C47</f>
        <v>20096.25</v>
      </c>
      <c r="D46" s="68">
        <f t="shared" si="15"/>
        <v>0</v>
      </c>
      <c r="E46" s="68">
        <f t="shared" si="15"/>
        <v>0</v>
      </c>
      <c r="F46" s="68">
        <f t="shared" si="15"/>
        <v>0</v>
      </c>
      <c r="G46" s="68">
        <f t="shared" si="15"/>
        <v>0</v>
      </c>
    </row>
    <row r="47" spans="1:7" ht="12.75" customHeight="1" x14ac:dyDescent="0.2">
      <c r="A47" s="91">
        <v>32</v>
      </c>
      <c r="B47" s="64" t="s">
        <v>25</v>
      </c>
      <c r="C47" s="65">
        <v>20096.25</v>
      </c>
      <c r="D47" s="65"/>
      <c r="E47" s="65"/>
      <c r="F47" s="65"/>
      <c r="G47" s="65"/>
    </row>
    <row r="50" spans="2:7" x14ac:dyDescent="0.2">
      <c r="B50" s="59"/>
      <c r="C50" s="50"/>
      <c r="D50" s="50"/>
      <c r="E50" s="50"/>
      <c r="F50" s="50"/>
      <c r="G50" s="50"/>
    </row>
    <row r="51" spans="2:7" x14ac:dyDescent="0.2">
      <c r="C51" s="50"/>
      <c r="D51" s="50"/>
      <c r="E51" s="50"/>
      <c r="F51" s="50"/>
      <c r="G51" s="50"/>
    </row>
  </sheetData>
  <mergeCells count="1">
    <mergeCell ref="A2:G2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6</vt:i4>
      </vt:variant>
    </vt:vector>
  </HeadingPairs>
  <TitlesOfParts>
    <vt:vector size="11" baseType="lpstr">
      <vt:lpstr>Sažetak</vt:lpstr>
      <vt:lpstr>Račun prihoda i rashoda-ekonoms</vt:lpstr>
      <vt:lpstr>Račun prihoda i rashoda-izvori</vt:lpstr>
      <vt:lpstr>Račun rashoda-funkcija</vt:lpstr>
      <vt:lpstr>POSEBNI DIO</vt:lpstr>
      <vt:lpstr>'POSEBNI DIO'!Ispis_naslova</vt:lpstr>
      <vt:lpstr>'POSEBNI DIO'!Podrucje_ispisa</vt:lpstr>
      <vt:lpstr>'Račun prihoda i rashoda-ekonoms'!Podrucje_ispisa</vt:lpstr>
      <vt:lpstr>'Račun prihoda i rashoda-izvori'!Podrucje_ispisa</vt:lpstr>
      <vt:lpstr>'Račun rashoda-funkcija'!Podrucje_ispisa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Mirijana Labaš</dc:creator>
  <cp:lastModifiedBy>Silvija Rubčić Kovačić</cp:lastModifiedBy>
  <cp:lastPrinted>2024-12-27T13:41:42Z</cp:lastPrinted>
  <dcterms:created xsi:type="dcterms:W3CDTF">2023-09-22T09:12:26Z</dcterms:created>
  <dcterms:modified xsi:type="dcterms:W3CDTF">2024-12-27T13:42:30Z</dcterms:modified>
</cp:coreProperties>
</file>