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lan2026\"/>
    </mc:Choice>
  </mc:AlternateContent>
  <xr:revisionPtr revIDLastSave="0" documentId="13_ncr:1_{5A5C4403-5400-42C5-8267-83813B9087EF}" xr6:coauthVersionLast="47" xr6:coauthVersionMax="47" xr10:uidLastSave="{00000000-0000-0000-0000-000000000000}"/>
  <bookViews>
    <workbookView xWindow="3885" yWindow="0" windowWidth="23205" windowHeight="15555" tabRatio="753" xr2:uid="{E57D9EF1-0ECB-4B02-ACBD-566595A08F24}"/>
  </bookViews>
  <sheets>
    <sheet name="1a Opći dio_Sažetak" sheetId="1" r:id="rId1"/>
    <sheet name="1b Opći A1 ekonomska klasifik." sheetId="2" r:id="rId2"/>
    <sheet name="1b Opći A2 izvori financiranja" sheetId="3" r:id="rId3"/>
    <sheet name="1b Opći A3 funkcijska klasifik." sheetId="4" r:id="rId4"/>
    <sheet name="1d Posebni dio" sheetId="5" r:id="rId5"/>
  </sheets>
  <definedNames>
    <definedName name="_xlnm.Print_Area" localSheetId="0">'1a Opći dio_Sažetak'!$A$1:$J$33</definedName>
    <definedName name="_xlnm.Print_Area" localSheetId="1">'1b Opći A1 ekonomska klasifik.'!$A$1:$H$34</definedName>
    <definedName name="_xlnm.Print_Area" localSheetId="2">'1b Opći A2 izvori financiranja'!$A$1:$H$23</definedName>
    <definedName name="_xlnm.Print_Area" localSheetId="3">'1b Opći A3 funkcijska klasifik.'!$A$1:$H$8</definedName>
    <definedName name="_xlnm.Print_Area" localSheetId="4">'1d Posebni dio'!$A$1:$H$37</definedName>
    <definedName name="SvePozicij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H36" i="5" l="1"/>
  <c r="H35" i="5" s="1"/>
  <c r="H11" i="5" s="1"/>
  <c r="G36" i="5"/>
  <c r="G35" i="5" s="1"/>
  <c r="G11" i="5" s="1"/>
  <c r="F36" i="5"/>
  <c r="F35" i="5" s="1"/>
  <c r="F11" i="5" s="1"/>
  <c r="E36" i="5"/>
  <c r="E35" i="5" s="1"/>
  <c r="E11" i="5" s="1"/>
  <c r="D36" i="5"/>
  <c r="D35" i="5" s="1"/>
  <c r="D11" i="5" s="1"/>
  <c r="E14" i="3" l="1"/>
  <c r="F14" i="3"/>
  <c r="G14" i="3"/>
  <c r="H14" i="3"/>
  <c r="D14" i="3"/>
  <c r="E19" i="2"/>
  <c r="F19" i="2"/>
  <c r="G19" i="2"/>
  <c r="H19" i="2"/>
  <c r="D19" i="2"/>
  <c r="H25" i="1"/>
  <c r="I25" i="1"/>
  <c r="J25" i="1"/>
  <c r="H31" i="5"/>
  <c r="G31" i="5"/>
  <c r="F31" i="5"/>
  <c r="E31" i="5"/>
  <c r="D31" i="5"/>
  <c r="H23" i="5"/>
  <c r="G23" i="5"/>
  <c r="F23" i="5"/>
  <c r="E23" i="5"/>
  <c r="D23" i="5"/>
  <c r="H19" i="5"/>
  <c r="G19" i="5"/>
  <c r="F19" i="5"/>
  <c r="E19" i="5"/>
  <c r="D19" i="5"/>
  <c r="H16" i="5"/>
  <c r="G16" i="5"/>
  <c r="F16" i="5"/>
  <c r="E16" i="5"/>
  <c r="D16" i="5"/>
  <c r="H7" i="4"/>
  <c r="H6" i="4" s="1"/>
  <c r="G7" i="4"/>
  <c r="G6" i="4" s="1"/>
  <c r="F7" i="4"/>
  <c r="F6" i="4" s="1"/>
  <c r="E7" i="4"/>
  <c r="D7" i="4"/>
  <c r="D6" i="4" s="1"/>
  <c r="E6" i="4"/>
  <c r="H21" i="3"/>
  <c r="G21" i="3"/>
  <c r="F21" i="3"/>
  <c r="E21" i="3"/>
  <c r="D21" i="3"/>
  <c r="H19" i="3"/>
  <c r="G19" i="3"/>
  <c r="F19" i="3"/>
  <c r="E19" i="3"/>
  <c r="D19" i="3"/>
  <c r="H17" i="3"/>
  <c r="G17" i="3"/>
  <c r="G16" i="3" s="1"/>
  <c r="F17" i="3"/>
  <c r="F16" i="3" s="1"/>
  <c r="E17" i="3"/>
  <c r="E16" i="3" s="1"/>
  <c r="D17" i="3"/>
  <c r="D16" i="3" s="1"/>
  <c r="H11" i="3"/>
  <c r="G11" i="3"/>
  <c r="F11" i="3"/>
  <c r="E11" i="3"/>
  <c r="D11" i="3"/>
  <c r="H9" i="3"/>
  <c r="G9" i="3"/>
  <c r="F9" i="3"/>
  <c r="E9" i="3"/>
  <c r="D9" i="3"/>
  <c r="H7" i="3"/>
  <c r="G7" i="3"/>
  <c r="F7" i="3"/>
  <c r="E7" i="3"/>
  <c r="D7" i="3"/>
  <c r="H30" i="2"/>
  <c r="G30" i="2"/>
  <c r="F30" i="2"/>
  <c r="E30" i="2"/>
  <c r="D30" i="2"/>
  <c r="H22" i="2"/>
  <c r="G22" i="2"/>
  <c r="F22" i="2"/>
  <c r="E22" i="2"/>
  <c r="D22" i="2"/>
  <c r="H16" i="2"/>
  <c r="G16" i="2"/>
  <c r="F16" i="2"/>
  <c r="E16" i="2"/>
  <c r="D16" i="2"/>
  <c r="H11" i="2"/>
  <c r="G11" i="2"/>
  <c r="G10" i="2" s="1"/>
  <c r="F11" i="2"/>
  <c r="F10" i="2" s="1"/>
  <c r="E11" i="2"/>
  <c r="D10" i="2"/>
  <c r="J29" i="1"/>
  <c r="J32" i="1" s="1"/>
  <c r="I29" i="1"/>
  <c r="I32" i="1" s="1"/>
  <c r="H29" i="1"/>
  <c r="H32" i="1" s="1"/>
  <c r="G29" i="1"/>
  <c r="G32" i="1" s="1"/>
  <c r="F29" i="1"/>
  <c r="F32" i="1" s="1"/>
  <c r="G25" i="1"/>
  <c r="F25" i="1"/>
  <c r="A25" i="1"/>
  <c r="J20" i="1"/>
  <c r="I20" i="1"/>
  <c r="H20" i="1"/>
  <c r="G20" i="1"/>
  <c r="F20" i="1"/>
  <c r="J17" i="1"/>
  <c r="I17" i="1"/>
  <c r="H17" i="1"/>
  <c r="G17" i="1"/>
  <c r="F17" i="1"/>
  <c r="G6" i="3" l="1"/>
  <c r="D6" i="3"/>
  <c r="H16" i="3"/>
  <c r="E6" i="3"/>
  <c r="F6" i="3"/>
  <c r="H6" i="3"/>
  <c r="D13" i="5"/>
  <c r="D12" i="5" s="1"/>
  <c r="E13" i="5"/>
  <c r="G22" i="5"/>
  <c r="G10" i="5" s="1"/>
  <c r="F13" i="5"/>
  <c r="G13" i="5"/>
  <c r="H15" i="5"/>
  <c r="H13" i="5"/>
  <c r="I21" i="1"/>
  <c r="J21" i="1"/>
  <c r="H21" i="1"/>
  <c r="H33" i="1" s="1"/>
  <c r="E12" i="5"/>
  <c r="E21" i="2"/>
  <c r="G21" i="1"/>
  <c r="D21" i="2"/>
  <c r="E15" i="5"/>
  <c r="E22" i="5"/>
  <c r="E10" i="5" s="1"/>
  <c r="I33" i="1"/>
  <c r="J33" i="1"/>
  <c r="G15" i="5"/>
  <c r="D22" i="5"/>
  <c r="D10" i="5" s="1"/>
  <c r="H21" i="2"/>
  <c r="H10" i="2"/>
  <c r="H22" i="5"/>
  <c r="H10" i="5" s="1"/>
  <c r="F21" i="1"/>
  <c r="F33" i="1" s="1"/>
  <c r="D15" i="5"/>
  <c r="D14" i="5" s="1"/>
  <c r="F15" i="5"/>
  <c r="E10" i="2"/>
  <c r="G21" i="2"/>
  <c r="F21" i="2"/>
  <c r="F22" i="5"/>
  <c r="F10" i="5" s="1"/>
  <c r="F12" i="5"/>
  <c r="G12" i="5"/>
  <c r="H12" i="5"/>
  <c r="G33" i="1"/>
  <c r="G14" i="5" l="1"/>
  <c r="E9" i="5"/>
  <c r="E8" i="5" s="1"/>
  <c r="E14" i="5"/>
  <c r="F14" i="5"/>
  <c r="G9" i="5"/>
  <c r="G8" i="5" s="1"/>
  <c r="G7" i="5" s="1"/>
  <c r="G6" i="5" s="1"/>
  <c r="H9" i="5"/>
  <c r="H8" i="5" s="1"/>
  <c r="H7" i="5" s="1"/>
  <c r="H6" i="5" s="1"/>
  <c r="H14" i="5"/>
  <c r="F9" i="5"/>
  <c r="F8" i="5" s="1"/>
  <c r="E7" i="5"/>
  <c r="E6" i="5" s="1"/>
  <c r="F7" i="5"/>
  <c r="F6" i="5" s="1"/>
  <c r="D9" i="5"/>
  <c r="D8" i="5" s="1"/>
  <c r="D7" i="5" s="1"/>
  <c r="D6" i="5" s="1"/>
</calcChain>
</file>

<file path=xl/sharedStrings.xml><?xml version="1.0" encoding="utf-8"?>
<sst xmlns="http://schemas.openxmlformats.org/spreadsheetml/2006/main" count="155" uniqueCount="94">
  <si>
    <t>I. OPĆI DIO</t>
  </si>
  <si>
    <t>A. SAŽETAK RAČUNA PRIHODA I RASHODA</t>
  </si>
  <si>
    <t>RAZRED I NAZIV</t>
  </si>
  <si>
    <t>PROJEKCIJA 
2027.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</si>
  <si>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</si>
  <si>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</si>
  <si>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</si>
  <si>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</si>
  <si>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</si>
  <si>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</si>
  <si>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</si>
  <si>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B. 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</si>
  <si>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</si>
  <si>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</si>
  <si>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</si>
  <si>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</si>
  <si>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</si>
  <si>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>NETO FINANCIRANJE</t>
  </si>
  <si>
    <t>VIŠAK / MANJAK + NETO FINANCIRANJE</t>
  </si>
  <si>
    <t>From: Romana Domijan [mailto:Romana.Domijan@mingor.hr]</t>
  </si>
  <si>
    <r>
      <t>Sent:</t>
    </r>
    <r>
      <rPr>
        <sz val="11"/>
        <color rgb="FF000000"/>
        <rFont val="Calibri"/>
        <family val="2"/>
        <charset val="238"/>
        <scheme val="minor"/>
      </rPr>
      <t xml:space="preserve"> Tuesday, October 3, 2023 4:39 PM</t>
    </r>
  </si>
  <si>
    <r>
      <t>To:</t>
    </r>
    <r>
      <rPr>
        <sz val="11"/>
        <color rgb="FF000000"/>
        <rFont val="Calibri"/>
        <family val="2"/>
        <charset val="238"/>
        <scheme val="minor"/>
      </rPr>
      <t xml:space="preserve"> Slavo Jaksa &lt;slavo.jaksa@pp-biokovo.hr&gt;; Ravnatelj Kornati &lt;ravnatelj@np-kornati.hr&gt;; NP Mljet &lt;np-mljet@np-mljet.hr&gt;; ravnatelj.risnjak &lt;ravnatelj@np-risnjak.hr&gt;; ravnatelj_np-sjeverni-velebit.hr &lt;ravnatelj@np-sjeverni-velebit.hr&gt;; velebit@pp-velebit.hr; Kristijan Brkić &lt;kristijan.brkic@pp-zumberak-samoborsko-gorje.hr&gt;; Ravnatelj Brijuni &lt;ravnatelj@np-brijuni.hr&gt;; ured.ravnatelja@np-plitvicka-jezera.hr; Nella Slavica &lt;ravnateljica@npk.hr&gt;; PP Lastovo &lt;info@pp-lastovo.hr&gt;</t>
    </r>
  </si>
  <si>
    <r>
      <t>Cc:</t>
    </r>
    <r>
      <rPr>
        <sz val="11"/>
        <color rgb="FF000000"/>
        <rFont val="Calibri"/>
        <family val="2"/>
        <charset val="238"/>
        <scheme val="minor"/>
      </rPr>
      <t xml:space="preserve"> Ivana Šuman &lt;Ivana.Suman@mingor.hr&gt;; Igor Kreitmeyer &lt;Igor.Kreitmeyer@mingor.hr&gt;; Ivan Tadić &lt;Ivan.Tadic@mingor.hr&gt;; financije &lt;financije@mingor.hr&gt;; Ivana Vargašević Čonka &lt;Ivana.VargasevicConka@mingor.hr&gt;; Nataša Slavić &lt;Natasa.Slavic@mingor.hr&gt;; 'racunovodstvo@np-kornati.hr' &lt;racunovodstvo@np-kornati.hr&gt;; 'martina.srsen@np-mljet.hr' &lt;martina.srsen@np-mljet.hr&gt;; 'Jozo Bekavac' &lt;jozo.bekavac@pp-biokovo.hr&gt;; 'kontomara1@gmail.com' &lt;kontomara1@gmail.com&gt;; 'racunovodstvo@np-risnjak.hr' &lt;racunovodstvo@np-risnjak.hr&gt;; 'NPSV-računovodstvo' &lt;racunovodstvo@np-sjeverni-velebit.hr&gt;; 'racunovodstvo@pp-velebit.hr' &lt;racunovodstvo@pp-velebit.hr&gt;; 'Racunovodstvo' &lt;alenka.kolaric@park-zumberak.hr&gt;; 'Ruža Poznanović' &lt;ruza.poznanovic@np-plitvicka-jezera.hr&gt;; vesna.skarica@npk.hr; 'Lorena Žunić (l.zunic@np-brijuni.hr)' &lt;l.zunic@np-brijuni.hr&gt;; 'racunovodstvo@pp-lastovo.hr' &lt;racunovodstvo@pp-lastovo.hr&gt;</t>
    </r>
  </si>
  <si>
    <r>
      <t>Subject:</t>
    </r>
    <r>
      <rPr>
        <sz val="11"/>
        <color rgb="FF000000"/>
        <rFont val="Calibri"/>
        <family val="2"/>
        <charset val="238"/>
        <scheme val="minor"/>
      </rPr>
      <t xml:space="preserve"> RE: VAŽNO_Upute za izradu prijedloga državnog proračuna Republike Hrvatske za razdoblje 2024.- 2026. godine -podaci, traže se</t>
    </r>
  </si>
  <si>
    <r>
      <t>Importance:</t>
    </r>
    <r>
      <rPr>
        <sz val="11"/>
        <color rgb="FF000000"/>
        <rFont val="Calibri"/>
        <family val="2"/>
        <charset val="238"/>
        <scheme val="minor"/>
      </rPr>
      <t xml:space="preserve"> High</t>
    </r>
  </si>
  <si>
    <t>Poštovani,</t>
  </si>
  <si>
    <t>nastavno na unesene prijedloge financijskih planova za 2024.-2026. godinu, priloženo dostavljam podatke o trenutnom izvršenju 2023. godine, kao i pregled unesenog prijedloga u odnosu na tekući plan</t>
  </si>
  <si>
    <t>po ostalim izvorima financiranja (vlastiti i namjenski prihodi) koji su, kako je već poznato, fleksibilni u izvršavanju, što znači da se izvršavaju do razine naplaćenih prihoda, neovisno od razine plana.</t>
  </si>
  <si>
    <t xml:space="preserve">Budući ste prijedlogom predvidjeli povećanja plana u narednom razdoblju (iako ste zamoljeni da se plan po ovim kategorijama ne precjenjuje), a iz izvršenja tekućeg plana je vidljivo </t>
  </si>
  <si>
    <t>kako isto evidentno ne prati dinamiku planskih kategorija, molimo žurno, a najkasnije sutra do 12 sati revidiranje predloženog plana.</t>
  </si>
  <si>
    <t xml:space="preserve">Nalozi će biti vraćeni u status 10. </t>
  </si>
  <si>
    <t>S poštovanjem,</t>
  </si>
  <si>
    <t>Oznaka</t>
  </si>
  <si>
    <t>Plan 2023.</t>
  </si>
  <si>
    <t>Ostvarenje</t>
  </si>
  <si>
    <t>Indeks</t>
  </si>
  <si>
    <t>Romana Domijan</t>
  </si>
  <si>
    <t>22218 J. U. N. P. PLITVIČKA JEZERA</t>
  </si>
  <si>
    <t xml:space="preserve">A. RAČUN PRIHODA I RASHODA </t>
  </si>
  <si>
    <t>A1. PRIHODI I RASHODI PREMA EKONOMSKOJ KLASIFIKACIJI</t>
  </si>
  <si>
    <t>RAZRED /   SKUPINA</t>
  </si>
  <si>
    <t>NAZIV</t>
  </si>
  <si>
    <t>UKUPNO PRIHODI</t>
  </si>
  <si>
    <t>Prihodi poslovanja</t>
  </si>
  <si>
    <t>Prihodi od imovine</t>
  </si>
  <si>
    <t>Prihodi od upravnih i administrativnih pristojbi, pristojbi po posebnim propisima i naknada</t>
  </si>
  <si>
    <t>Prihodi od prodaje proizvoda i robe te pruženih usluga i prihodi od donacija te povrati po protestiranim jamstvima</t>
  </si>
  <si>
    <t>Kazne, upravne mjere i ostali prihodi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</si>
  <si>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</si>
  <si>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</si>
  <si>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</si>
  <si>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</si>
  <si>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</si>
  <si>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</si>
  <si>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Financijski rashodi</t>
  </si>
  <si>
    <t>Subvencije</t>
  </si>
  <si>
    <t>Pomoći dane u inozemstvo i unutar općeg proračuna</t>
  </si>
  <si>
    <t>Naknade građanima i kućanstvima na temelju osiguranja i druge naknade</t>
  </si>
  <si>
    <t>Rashodi za nabavu nefinancijske imovine</t>
  </si>
  <si>
    <t>Rashodi za nabavu neproizvedene dugotrajne imovine</t>
  </si>
  <si>
    <t>Rashodi za nabavu proizvedene dugotrajne imovine</t>
  </si>
  <si>
    <t>Rashodi za dodatna ulaganja na nefinancijskoj imovini</t>
  </si>
  <si>
    <t>A2. PRIHODI I RASHODI PREMA IZVORIMA FINANCIRANJA</t>
  </si>
  <si>
    <t xml:space="preserve"> Vlastiti prihodi</t>
  </si>
  <si>
    <t xml:space="preserve"> Prihodi za posebne namjene</t>
  </si>
  <si>
    <t xml:space="preserve"> Ostali prihodi za posebne namjene</t>
  </si>
  <si>
    <t xml:space="preserve"> Prihodi od prodaje ili zamjene nefinancijske imovine i naknade s naslova osiguranja</t>
  </si>
  <si>
    <t>A3. RASHODI PREMA FUNKCIJSKOJ KLASIFIKACIJI</t>
  </si>
  <si>
    <t>05</t>
  </si>
  <si>
    <t xml:space="preserve"> Zaštita okoliša</t>
  </si>
  <si>
    <t>054</t>
  </si>
  <si>
    <t xml:space="preserve"> Zaštita bioraznolikosti i krajolika</t>
  </si>
  <si>
    <t>II. POSEBNI DIO</t>
  </si>
  <si>
    <t>ŠIFRA</t>
  </si>
  <si>
    <t>078</t>
  </si>
  <si>
    <t>GLAVA:   NACIONALNI PARKOVI I PARKOVI PRIRODE</t>
  </si>
  <si>
    <t>PRORAČUNSKI KORISNIK:                                                                             JAVNA USTANOVA NACIONALNI PARK PLITVIČKA JEZERA</t>
  </si>
  <si>
    <t>IZVOR FINANCIRANJA:    VLASTITI PRIHODI</t>
  </si>
  <si>
    <t>IZVOR FINANCIRANJA:    PRIHODI ZA POSEBNE NAMJENE</t>
  </si>
  <si>
    <t>GLAVNI PROGRAM:    ZAŠTITA I OČUVANJE PRIRODE I OKOLIŠA</t>
  </si>
  <si>
    <t>PROGRAM:    ZAŠTITA PRIRODE</t>
  </si>
  <si>
    <t>A779047</t>
  </si>
  <si>
    <t>AKTIVNOST:                                                                       ADMINISTRACIJA I UPRAVLJANJE (IZ EVIDENCIJSKIH PRIHODA)</t>
  </si>
  <si>
    <t>IZVOR FINANCIRANJA: Vlastiti prihodi</t>
  </si>
  <si>
    <t>IZVOR FINANCIRANJA: Ostali prihodi za posebne namjene</t>
  </si>
  <si>
    <t>Rashodi za donacije, kazne, naknade šteta i kapitalne pomoći</t>
  </si>
  <si>
    <t>FINANCIJSKI PLAN PRORAČUNSKOG KORISNIKA DRŽAVNOG PRORAČUNA
ZA 2026. I PROJEKCIJE ZA 2027. I 2028. GODINU</t>
  </si>
  <si>
    <t>IZVRŠENJE
2024.</t>
  </si>
  <si>
    <t>TEKUĆI PLAN
2025.</t>
  </si>
  <si>
    <t>PLAN 
2026.</t>
  </si>
  <si>
    <t>PROJEKCIJA 
2028.</t>
  </si>
  <si>
    <t>RAZDJEL:                                                                                                             MINISTARSTVO ZAŠTITE OKOLIŠA I ZELENE TRANZICIJE</t>
  </si>
  <si>
    <t>IZVOR FINANCIRANJA: Prihodi od prodaje ili zamjene nefinancijske imovine i naknade s naslova osiguranja</t>
  </si>
  <si>
    <t>IZVOR FINANCIRANJA:    PRIHODI OD PRODAJE ILI ZAMJENE NEFINANCIJSKE IMOVINE I NAKNADE S NASLOVA OSIGURANJA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</si>
</sst>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1F497D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8"/>
      <color rgb="FF000000"/>
      <name val="Verdana"/>
      <family val="2"/>
      <charset val="238"/>
    </font>
    <font>
      <b/>
      <sz val="10"/>
      <color rgb="FF1F497D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9"/>
      <name val="Times New Roman"/>
      <family val="1"/>
      <charset val="238"/>
    </font>
    <font>
      <sz val="8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3EFF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4" fillId="0" borderId="0" applyNumberFormat="0" applyFill="0" applyBorder="0" applyAlignment="0" applyProtection="0"/>
    <xf numFmtId="0" fontId="1" fillId="0" borderId="0"/>
    <xf numFmtId="0" fontId="3" fillId="0" borderId="0"/>
    <xf numFmtId="0" fontId="20" fillId="0" borderId="0"/>
  </cellStyleXfs>
  <cellXfs count="127">
    <xf numFmtId="0" fontId="0" fillId="0" borderId="0" xfId="0"/>
    <xf numFmtId="0" fontId="1" fillId="0" borderId="0" xfId="2"/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horizontal="left" wrapText="1"/>
    </xf>
    <xf numFmtId="0" fontId="6" fillId="0" borderId="0" xfId="3" applyFont="1" applyAlignment="1">
      <alignment wrapText="1"/>
    </xf>
    <xf numFmtId="0" fontId="5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right" vertical="center"/>
    </xf>
    <xf numFmtId="4" fontId="11" fillId="0" borderId="4" xfId="3" applyNumberFormat="1" applyFont="1" applyBorder="1" applyAlignment="1">
      <alignment vertical="center"/>
    </xf>
    <xf numFmtId="4" fontId="9" fillId="0" borderId="4" xfId="3" applyNumberFormat="1" applyFont="1" applyBorder="1" applyAlignment="1">
      <alignment horizontal="right" vertical="center"/>
    </xf>
    <xf numFmtId="4" fontId="11" fillId="0" borderId="4" xfId="3" applyNumberFormat="1" applyFont="1" applyBorder="1" applyAlignment="1">
      <alignment vertical="center" wrapText="1"/>
    </xf>
    <xf numFmtId="4" fontId="9" fillId="0" borderId="4" xfId="3" applyNumberFormat="1" applyFont="1" applyBorder="1" applyAlignment="1">
      <alignment horizontal="right" vertical="center" wrapText="1"/>
    </xf>
    <xf numFmtId="0" fontId="9" fillId="0" borderId="0" xfId="3" applyFont="1"/>
    <xf numFmtId="4" fontId="11" fillId="0" borderId="4" xfId="3" applyNumberFormat="1" applyFont="1" applyBorder="1" applyAlignment="1">
      <alignment horizontal="left" vertical="center" wrapText="1"/>
    </xf>
    <xf numFmtId="4" fontId="9" fillId="0" borderId="4" xfId="3" quotePrefix="1" applyNumberFormat="1" applyFont="1" applyBorder="1" applyAlignment="1">
      <alignment horizontal="right" vertical="center" wrapText="1"/>
    </xf>
    <xf numFmtId="4" fontId="9" fillId="2" borderId="4" xfId="3" applyNumberFormat="1" applyFont="1" applyFill="1" applyBorder="1" applyAlignment="1">
      <alignment horizontal="right" vertical="center" wrapText="1"/>
    </xf>
    <xf numFmtId="0" fontId="12" fillId="0" borderId="0" xfId="2" applyFont="1"/>
    <xf numFmtId="0" fontId="13" fillId="0" borderId="0" xfId="0" applyFont="1" applyAlignment="1">
      <alignment vertical="center"/>
    </xf>
    <xf numFmtId="0" fontId="14" fillId="0" borderId="0" xfId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5" xfId="3" applyFont="1" applyBorder="1" applyAlignment="1">
      <alignment horizontal="center" vertical="center"/>
    </xf>
    <xf numFmtId="0" fontId="18" fillId="0" borderId="6" xfId="3" applyFont="1" applyBorder="1" applyAlignment="1">
      <alignment horizontal="center" vertical="center" wrapText="1" indent="1"/>
    </xf>
    <xf numFmtId="0" fontId="19" fillId="0" borderId="0" xfId="0" applyFont="1" applyAlignment="1">
      <alignment vertical="center"/>
    </xf>
    <xf numFmtId="0" fontId="21" fillId="0" borderId="0" xfId="4" applyFont="1"/>
    <xf numFmtId="0" fontId="22" fillId="3" borderId="7" xfId="3" applyFont="1" applyFill="1" applyBorder="1" applyAlignment="1">
      <alignment horizontal="right" vertical="center" indent="1"/>
    </xf>
    <xf numFmtId="4" fontId="22" fillId="3" borderId="8" xfId="3" applyNumberFormat="1" applyFont="1" applyFill="1" applyBorder="1" applyAlignment="1">
      <alignment horizontal="right" vertical="center" wrapText="1" indent="1"/>
    </xf>
    <xf numFmtId="0" fontId="22" fillId="3" borderId="8" xfId="3" applyFont="1" applyFill="1" applyBorder="1" applyAlignment="1">
      <alignment horizontal="right" vertical="center" wrapText="1" indent="1"/>
    </xf>
    <xf numFmtId="0" fontId="11" fillId="2" borderId="2" xfId="3" applyFont="1" applyFill="1" applyBorder="1" applyAlignment="1">
      <alignment horizontal="left" vertical="center" wrapText="1"/>
    </xf>
    <xf numFmtId="0" fontId="11" fillId="2" borderId="9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left" vertical="center" wrapText="1" indent="1"/>
    </xf>
    <xf numFmtId="4" fontId="11" fillId="2" borderId="4" xfId="3" applyNumberFormat="1" applyFont="1" applyFill="1" applyBorder="1" applyAlignment="1">
      <alignment horizontal="right" vertical="center" wrapText="1"/>
    </xf>
    <xf numFmtId="4" fontId="9" fillId="2" borderId="4" xfId="3" applyNumberFormat="1" applyFont="1" applyFill="1" applyBorder="1" applyAlignment="1">
      <alignment horizontal="right"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left" vertical="center" wrapText="1" indent="1"/>
    </xf>
    <xf numFmtId="0" fontId="23" fillId="2" borderId="9" xfId="3" applyFont="1" applyFill="1" applyBorder="1" applyAlignment="1">
      <alignment horizontal="left" wrapText="1" indent="1"/>
    </xf>
    <xf numFmtId="0" fontId="23" fillId="2" borderId="4" xfId="3" applyFont="1" applyFill="1" applyBorder="1" applyAlignment="1">
      <alignment horizontal="left" vertical="center" wrapText="1" indent="1"/>
    </xf>
    <xf numFmtId="4" fontId="23" fillId="2" borderId="4" xfId="3" applyNumberFormat="1" applyFont="1" applyFill="1" applyBorder="1" applyAlignment="1">
      <alignment horizontal="right" vertical="center" wrapText="1"/>
    </xf>
    <xf numFmtId="4" fontId="24" fillId="2" borderId="4" xfId="3" applyNumberFormat="1" applyFont="1" applyFill="1" applyBorder="1" applyAlignment="1">
      <alignment horizontal="right" vertical="center"/>
    </xf>
    <xf numFmtId="0" fontId="23" fillId="2" borderId="9" xfId="3" applyFont="1" applyFill="1" applyBorder="1" applyAlignment="1">
      <alignment horizontal="left" vertical="center" wrapText="1" indent="1"/>
    </xf>
    <xf numFmtId="4" fontId="23" fillId="2" borderId="4" xfId="3" applyNumberFormat="1" applyFont="1" applyFill="1" applyBorder="1" applyAlignment="1">
      <alignment horizontal="right" wrapText="1"/>
    </xf>
    <xf numFmtId="4" fontId="24" fillId="2" borderId="4" xfId="3" applyNumberFormat="1" applyFont="1" applyFill="1" applyBorder="1" applyAlignment="1">
      <alignment horizontal="right"/>
    </xf>
    <xf numFmtId="0" fontId="23" fillId="2" borderId="2" xfId="3" quotePrefix="1" applyFont="1" applyFill="1" applyBorder="1" applyAlignment="1">
      <alignment horizontal="center" vertical="center"/>
    </xf>
    <xf numFmtId="0" fontId="23" fillId="2" borderId="9" xfId="3" quotePrefix="1" applyFont="1" applyFill="1" applyBorder="1" applyAlignment="1">
      <alignment horizontal="left" indent="1"/>
    </xf>
    <xf numFmtId="0" fontId="23" fillId="2" borderId="9" xfId="3" quotePrefix="1" applyFont="1" applyFill="1" applyBorder="1" applyAlignment="1">
      <alignment horizontal="left" vertical="center" indent="1"/>
    </xf>
    <xf numFmtId="0" fontId="11" fillId="2" borderId="2" xfId="3" quotePrefix="1" applyFont="1" applyFill="1" applyBorder="1" applyAlignment="1">
      <alignment horizontal="center" vertical="center"/>
    </xf>
    <xf numFmtId="0" fontId="23" fillId="2" borderId="4" xfId="3" quotePrefix="1" applyFont="1" applyFill="1" applyBorder="1" applyAlignment="1">
      <alignment horizontal="left" vertical="center" wrapText="1" indent="1"/>
    </xf>
    <xf numFmtId="4" fontId="23" fillId="2" borderId="4" xfId="3" quotePrefix="1" applyNumberFormat="1" applyFont="1" applyFill="1" applyBorder="1" applyAlignment="1">
      <alignment horizontal="right" vertical="center" wrapText="1"/>
    </xf>
    <xf numFmtId="0" fontId="23" fillId="2" borderId="4" xfId="3" quotePrefix="1" applyFont="1" applyFill="1" applyBorder="1" applyAlignment="1">
      <alignment horizontal="left" vertical="center" indent="1"/>
    </xf>
    <xf numFmtId="4" fontId="23" fillId="2" borderId="4" xfId="3" quotePrefix="1" applyNumberFormat="1" applyFont="1" applyFill="1" applyBorder="1" applyAlignment="1">
      <alignment horizontal="right" vertical="center"/>
    </xf>
    <xf numFmtId="4" fontId="23" fillId="2" borderId="4" xfId="3" quotePrefix="1" applyNumberFormat="1" applyFont="1" applyFill="1" applyBorder="1" applyAlignment="1">
      <alignment horizontal="right"/>
    </xf>
    <xf numFmtId="0" fontId="11" fillId="2" borderId="2" xfId="3" applyFont="1" applyFill="1" applyBorder="1" applyAlignment="1">
      <alignment horizontal="center" vertical="center"/>
    </xf>
    <xf numFmtId="0" fontId="11" fillId="2" borderId="9" xfId="3" applyFont="1" applyFill="1" applyBorder="1" applyAlignment="1">
      <alignment horizontal="left" vertical="center" indent="1"/>
    </xf>
    <xf numFmtId="0" fontId="23" fillId="2" borderId="2" xfId="3" applyFont="1" applyFill="1" applyBorder="1" applyAlignment="1">
      <alignment horizontal="center" vertical="center" wrapText="1"/>
    </xf>
    <xf numFmtId="4" fontId="24" fillId="2" borderId="4" xfId="3" applyNumberFormat="1" applyFont="1" applyFill="1" applyBorder="1" applyAlignment="1">
      <alignment horizontal="right" vertical="center" wrapText="1"/>
    </xf>
    <xf numFmtId="0" fontId="23" fillId="2" borderId="2" xfId="3" applyFont="1" applyFill="1" applyBorder="1" applyAlignment="1">
      <alignment horizontal="left" vertical="center" wrapText="1" indent="1"/>
    </xf>
    <xf numFmtId="0" fontId="0" fillId="0" borderId="0" xfId="0" applyAlignment="1">
      <alignment vertical="center"/>
    </xf>
    <xf numFmtId="0" fontId="23" fillId="2" borderId="4" xfId="3" quotePrefix="1" applyFont="1" applyFill="1" applyBorder="1" applyAlignment="1">
      <alignment horizontal="left" vertical="center" wrapText="1" indent="2"/>
    </xf>
    <xf numFmtId="0" fontId="23" fillId="2" borderId="4" xfId="3" applyFont="1" applyFill="1" applyBorder="1" applyAlignment="1">
      <alignment horizontal="left" vertical="center" wrapText="1" indent="2"/>
    </xf>
    <xf numFmtId="4" fontId="11" fillId="2" borderId="4" xfId="3" applyNumberFormat="1" applyFont="1" applyFill="1" applyBorder="1" applyAlignment="1">
      <alignment horizontal="right" wrapText="1"/>
    </xf>
    <xf numFmtId="4" fontId="9" fillId="2" borderId="4" xfId="3" applyNumberFormat="1" applyFont="1" applyFill="1" applyBorder="1" applyAlignment="1">
      <alignment horizontal="right"/>
    </xf>
    <xf numFmtId="0" fontId="25" fillId="2" borderId="0" xfId="3" applyFont="1" applyFill="1" applyAlignment="1">
      <alignment horizontal="left" vertical="center" wrapText="1" indent="2"/>
    </xf>
    <xf numFmtId="4" fontId="23" fillId="2" borderId="0" xfId="3" applyNumberFormat="1" applyFont="1" applyFill="1" applyAlignment="1">
      <alignment horizontal="right" wrapText="1"/>
    </xf>
    <xf numFmtId="4" fontId="24" fillId="2" borderId="0" xfId="3" applyNumberFormat="1" applyFont="1" applyFill="1" applyAlignment="1">
      <alignment horizontal="right"/>
    </xf>
    <xf numFmtId="0" fontId="11" fillId="2" borderId="2" xfId="3" quotePrefix="1" applyFont="1" applyFill="1" applyBorder="1" applyAlignment="1">
      <alignment horizontal="center" vertical="center" wrapText="1"/>
    </xf>
    <xf numFmtId="0" fontId="23" fillId="2" borderId="9" xfId="3" quotePrefix="1" applyFont="1" applyFill="1" applyBorder="1" applyAlignment="1">
      <alignment horizontal="left" vertical="center" wrapText="1" indent="1"/>
    </xf>
    <xf numFmtId="0" fontId="11" fillId="2" borderId="2" xfId="3" applyFont="1" applyFill="1" applyBorder="1" applyAlignment="1">
      <alignment horizontal="left" wrapText="1" indent="1"/>
    </xf>
    <xf numFmtId="0" fontId="11" fillId="2" borderId="9" xfId="3" applyFont="1" applyFill="1" applyBorder="1" applyAlignment="1">
      <alignment horizontal="left" wrapText="1" indent="1"/>
    </xf>
    <xf numFmtId="0" fontId="11" fillId="2" borderId="2" xfId="3" applyFont="1" applyFill="1" applyBorder="1" applyAlignment="1">
      <alignment horizontal="center" wrapText="1"/>
    </xf>
    <xf numFmtId="0" fontId="11" fillId="2" borderId="9" xfId="3" applyFont="1" applyFill="1" applyBorder="1" applyAlignment="1">
      <alignment horizontal="center" wrapText="1"/>
    </xf>
    <xf numFmtId="0" fontId="11" fillId="2" borderId="2" xfId="3" applyFont="1" applyFill="1" applyBorder="1" applyAlignment="1">
      <alignment horizontal="left" vertical="center" wrapText="1" inden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2" xfId="3" applyFont="1" applyFill="1" applyBorder="1" applyAlignment="1">
      <alignment horizontal="left" vertical="center" wrapText="1" indent="2"/>
    </xf>
    <xf numFmtId="0" fontId="23" fillId="2" borderId="2" xfId="3" applyFont="1" applyFill="1" applyBorder="1" applyAlignment="1">
      <alignment horizontal="left" vertical="center" wrapText="1" indent="3"/>
    </xf>
    <xf numFmtId="0" fontId="23" fillId="2" borderId="9" xfId="3" applyFont="1" applyFill="1" applyBorder="1" applyAlignment="1">
      <alignment horizontal="left" vertical="center" wrapText="1"/>
    </xf>
    <xf numFmtId="0" fontId="23" fillId="2" borderId="4" xfId="3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2"/>
    </xf>
    <xf numFmtId="0" fontId="2" fillId="0" borderId="9" xfId="0" applyFont="1" applyBorder="1" applyAlignment="1">
      <alignment horizontal="left" vertical="center" indent="2"/>
    </xf>
    <xf numFmtId="0" fontId="2" fillId="0" borderId="9" xfId="0" applyFont="1" applyBorder="1" applyAlignment="1">
      <alignment horizontal="left" vertical="center"/>
    </xf>
    <xf numFmtId="0" fontId="9" fillId="4" borderId="9" xfId="3" applyFont="1" applyFill="1" applyBorder="1" applyAlignment="1">
      <alignment horizontal="center" vertical="center" wrapText="1"/>
    </xf>
    <xf numFmtId="0" fontId="9" fillId="4" borderId="4" xfId="3" quotePrefix="1" applyFont="1" applyFill="1" applyBorder="1" applyAlignment="1">
      <alignment horizontal="center" vertical="center" wrapText="1"/>
    </xf>
    <xf numFmtId="0" fontId="9" fillId="4" borderId="4" xfId="3" applyFont="1" applyFill="1" applyBorder="1" applyAlignment="1">
      <alignment horizontal="center" vertical="center" wrapText="1"/>
    </xf>
    <xf numFmtId="0" fontId="10" fillId="4" borderId="9" xfId="3" applyFont="1" applyFill="1" applyBorder="1" applyAlignment="1">
      <alignment horizontal="center" vertical="center" wrapText="1"/>
    </xf>
    <xf numFmtId="0" fontId="10" fillId="4" borderId="4" xfId="3" quotePrefix="1" applyFont="1" applyFill="1" applyBorder="1" applyAlignment="1">
      <alignment horizontal="center" vertical="center" wrapText="1"/>
    </xf>
    <xf numFmtId="0" fontId="10" fillId="4" borderId="4" xfId="3" applyFont="1" applyFill="1" applyBorder="1" applyAlignment="1">
      <alignment horizontal="center" vertical="center" wrapText="1"/>
    </xf>
    <xf numFmtId="0" fontId="11" fillId="5" borderId="3" xfId="3" applyFont="1" applyFill="1" applyBorder="1" applyAlignment="1">
      <alignment horizontal="left" vertical="center" indent="1"/>
    </xf>
    <xf numFmtId="4" fontId="11" fillId="5" borderId="4" xfId="3" applyNumberFormat="1" applyFont="1" applyFill="1" applyBorder="1" applyAlignment="1">
      <alignment vertical="center"/>
    </xf>
    <xf numFmtId="4" fontId="9" fillId="5" borderId="4" xfId="3" applyNumberFormat="1" applyFont="1" applyFill="1" applyBorder="1" applyAlignment="1">
      <alignment horizontal="right" vertical="center"/>
    </xf>
    <xf numFmtId="0" fontId="11" fillId="5" borderId="2" xfId="3" applyFont="1" applyFill="1" applyBorder="1" applyAlignment="1">
      <alignment horizontal="left" vertical="center" indent="1"/>
    </xf>
    <xf numFmtId="4" fontId="11" fillId="5" borderId="4" xfId="3" applyNumberFormat="1" applyFont="1" applyFill="1" applyBorder="1" applyAlignment="1">
      <alignment vertical="center" wrapText="1"/>
    </xf>
    <xf numFmtId="4" fontId="9" fillId="5" borderId="4" xfId="3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indent="3"/>
    </xf>
    <xf numFmtId="0" fontId="1" fillId="0" borderId="9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vertical="center"/>
    </xf>
    <xf numFmtId="0" fontId="1" fillId="0" borderId="0" xfId="0" applyFont="1"/>
    <xf numFmtId="0" fontId="9" fillId="0" borderId="2" xfId="3" quotePrefix="1" applyFont="1" applyBorder="1" applyAlignment="1">
      <alignment horizontal="left" vertical="center" wrapText="1" indent="1"/>
    </xf>
    <xf numFmtId="0" fontId="9" fillId="0" borderId="3" xfId="3" quotePrefix="1" applyFont="1" applyBorder="1" applyAlignment="1">
      <alignment horizontal="left" vertical="center" wrapText="1" indent="1"/>
    </xf>
    <xf numFmtId="0" fontId="11" fillId="5" borderId="2" xfId="3" quotePrefix="1" applyFont="1" applyFill="1" applyBorder="1" applyAlignment="1">
      <alignment horizontal="left" vertical="center" wrapText="1" indent="1"/>
    </xf>
    <xf numFmtId="0" fontId="11" fillId="5" borderId="3" xfId="3" applyFont="1" applyFill="1" applyBorder="1" applyAlignment="1">
      <alignment horizontal="left" vertical="center" wrapText="1" indent="1"/>
    </xf>
    <xf numFmtId="0" fontId="9" fillId="4" borderId="2" xfId="3" quotePrefix="1" applyFont="1" applyFill="1" applyBorder="1" applyAlignment="1">
      <alignment horizontal="center" vertical="center" wrapText="1"/>
    </xf>
    <xf numFmtId="0" fontId="9" fillId="4" borderId="3" xfId="3" quotePrefix="1" applyFont="1" applyFill="1" applyBorder="1" applyAlignment="1">
      <alignment horizontal="center" vertical="center" wrapText="1"/>
    </xf>
    <xf numFmtId="0" fontId="10" fillId="4" borderId="4" xfId="3" quotePrefix="1" applyFont="1" applyFill="1" applyBorder="1" applyAlignment="1">
      <alignment horizontal="center" vertical="center" wrapText="1"/>
    </xf>
    <xf numFmtId="0" fontId="11" fillId="0" borderId="2" xfId="3" applyFont="1" applyBorder="1" applyAlignment="1">
      <alignment horizontal="left" vertical="center" wrapText="1" indent="1"/>
    </xf>
    <xf numFmtId="0" fontId="11" fillId="0" borderId="3" xfId="3" applyFont="1" applyBorder="1" applyAlignment="1">
      <alignment horizontal="left" vertical="center" wrapText="1" indent="1"/>
    </xf>
    <xf numFmtId="0" fontId="11" fillId="5" borderId="2" xfId="3" applyFont="1" applyFill="1" applyBorder="1" applyAlignment="1">
      <alignment horizontal="left" vertical="center" wrapText="1" indent="1"/>
    </xf>
    <xf numFmtId="0" fontId="11" fillId="5" borderId="3" xfId="3" applyFont="1" applyFill="1" applyBorder="1" applyAlignment="1">
      <alignment horizontal="left" vertical="center" indent="1"/>
    </xf>
    <xf numFmtId="0" fontId="4" fillId="0" borderId="0" xfId="3" applyFont="1" applyAlignment="1">
      <alignment horizontal="center" vertical="center" wrapText="1"/>
    </xf>
    <xf numFmtId="0" fontId="11" fillId="0" borderId="3" xfId="3" applyFont="1" applyBorder="1" applyAlignment="1">
      <alignment horizontal="left" vertical="center" indent="1"/>
    </xf>
    <xf numFmtId="0" fontId="11" fillId="0" borderId="2" xfId="3" quotePrefix="1" applyFont="1" applyBorder="1" applyAlignment="1">
      <alignment horizontal="left" vertical="center" indent="1"/>
    </xf>
    <xf numFmtId="0" fontId="11" fillId="0" borderId="2" xfId="3" quotePrefix="1" applyFont="1" applyBorder="1" applyAlignment="1">
      <alignment horizontal="left" vertical="center" wrapText="1" indent="1"/>
    </xf>
    <xf numFmtId="0" fontId="10" fillId="4" borderId="2" xfId="3" applyFont="1" applyFill="1" applyBorder="1" applyAlignment="1">
      <alignment horizontal="center" vertical="center" wrapText="1"/>
    </xf>
    <xf numFmtId="0" fontId="10" fillId="4" borderId="9" xfId="3" applyFont="1" applyFill="1" applyBorder="1" applyAlignment="1">
      <alignment horizontal="center" vertical="center" wrapText="1"/>
    </xf>
    <xf numFmtId="0" fontId="9" fillId="4" borderId="2" xfId="3" applyFont="1" applyFill="1" applyBorder="1" applyAlignment="1">
      <alignment horizontal="center" vertical="center" wrapText="1"/>
    </xf>
    <xf numFmtId="0" fontId="9" fillId="4" borderId="9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11" fillId="2" borderId="2" xfId="3" applyFont="1" applyFill="1" applyBorder="1" applyAlignment="1">
      <alignment horizontal="left" wrapText="1" indent="1"/>
    </xf>
    <xf numFmtId="0" fontId="11" fillId="2" borderId="9" xfId="3" applyFont="1" applyFill="1" applyBorder="1" applyAlignment="1">
      <alignment horizontal="left" wrapText="1" indent="1"/>
    </xf>
    <xf numFmtId="0" fontId="11" fillId="2" borderId="2" xfId="3" applyFont="1" applyFill="1" applyBorder="1" applyAlignment="1">
      <alignment horizontal="left" wrapText="1" indent="3"/>
    </xf>
    <xf numFmtId="0" fontId="11" fillId="2" borderId="9" xfId="3" applyFont="1" applyFill="1" applyBorder="1" applyAlignment="1">
      <alignment horizontal="left" wrapText="1" indent="3"/>
    </xf>
    <xf numFmtId="0" fontId="11" fillId="2" borderId="2" xfId="3" applyFont="1" applyFill="1" applyBorder="1" applyAlignment="1">
      <alignment horizontal="left" wrapText="1" indent="2"/>
    </xf>
    <xf numFmtId="0" fontId="11" fillId="2" borderId="9" xfId="3" applyFont="1" applyFill="1" applyBorder="1" applyAlignment="1">
      <alignment horizontal="left" wrapText="1" indent="2"/>
    </xf>
  </cellXfs>
  <cellStyles count="5">
    <cellStyle name="Hiperveza" xfId="1" builtinId="8"/>
    <cellStyle name="Normalno" xfId="0" builtinId="0"/>
    <cellStyle name="Normalno 2 2 2 2" xfId="3" xr:uid="{95A3EB8C-1005-4B80-B366-CEEA28CD60E8}"/>
    <cellStyle name="Normalno 2 3" xfId="4" xr:uid="{73847237-2FD5-4AE9-B544-3DC4BAE18043}"/>
    <cellStyle name="Normalno 5" xfId="2" xr:uid="{EC3B0C5F-7246-47F2-BAFF-D76B80C81389}"/>
  </cellStyles>
  <dxfs count="0"/>
  <tableStyles count="0" defaultTableStyle="TableStyleMedium2" defaultPivotStyle="PivotStyleLight16"/>
  <colors>
    <mruColors>
      <color rgb="FFE3E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28576</xdr:rowOff>
    </xdr:from>
    <xdr:to>
      <xdr:col>9</xdr:col>
      <xdr:colOff>971551</xdr:colOff>
      <xdr:row>4</xdr:row>
      <xdr:rowOff>33535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A61CD47-AA54-28F4-628B-2DC099562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6"/>
          <a:ext cx="8448676" cy="7669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mana.Domijan@mingor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D7D2A-B385-4A9E-97BA-B6F4C37EA637}">
  <dimension ref="A1:K88"/>
  <sheetViews>
    <sheetView tabSelected="1" view="pageBreakPreview" zoomScaleNormal="100" zoomScaleSheetLayoutView="100" workbookViewId="0">
      <selection activeCell="A7" sqref="A7:J7"/>
    </sheetView>
  </sheetViews>
  <sheetFormatPr defaultRowHeight="12.75" x14ac:dyDescent="0.2"/>
  <cols>
    <col min="1" max="5" width="10.7109375" style="1" customWidth="1"/>
    <col min="6" max="10" width="14.7109375" style="1" customWidth="1"/>
    <col min="11" max="11" width="5.7109375" style="1" customWidth="1"/>
    <col min="12" max="16384" width="9.140625" style="1"/>
  </cols>
  <sheetData>
    <row r="1" spans="1:10" ht="15" customHeight="1" x14ac:dyDescent="0.25">
      <c r="A1"/>
      <c r="B1"/>
      <c r="C1"/>
      <c r="D1"/>
      <c r="E1"/>
      <c r="F1"/>
      <c r="G1"/>
      <c r="H1"/>
      <c r="I1"/>
      <c r="J1"/>
    </row>
    <row r="2" spans="1:10" ht="15" customHeight="1" x14ac:dyDescent="0.25">
      <c r="A2"/>
      <c r="B2"/>
      <c r="C2"/>
      <c r="D2"/>
      <c r="E2"/>
      <c r="F2"/>
      <c r="G2"/>
      <c r="H2"/>
      <c r="I2"/>
      <c r="J2"/>
    </row>
    <row r="3" spans="1:10" ht="15" customHeight="1" x14ac:dyDescent="0.25">
      <c r="A3"/>
      <c r="B3"/>
      <c r="C3"/>
      <c r="D3"/>
      <c r="E3"/>
      <c r="F3"/>
      <c r="G3"/>
      <c r="H3"/>
      <c r="I3"/>
      <c r="J3"/>
    </row>
    <row r="4" spans="1:10" ht="15" customHeight="1" x14ac:dyDescent="0.25">
      <c r="A4"/>
      <c r="B4"/>
      <c r="C4"/>
      <c r="D4"/>
      <c r="E4"/>
      <c r="F4"/>
      <c r="G4"/>
      <c r="H4"/>
      <c r="I4"/>
      <c r="J4"/>
    </row>
    <row r="5" spans="1:10" ht="15" customHeight="1" x14ac:dyDescent="0.25">
      <c r="A5"/>
      <c r="B5"/>
      <c r="C5"/>
      <c r="D5"/>
      <c r="E5"/>
      <c r="F5"/>
      <c r="G5"/>
      <c r="H5"/>
      <c r="I5"/>
      <c r="J5"/>
    </row>
    <row r="6" spans="1:10" ht="15" customHeight="1" x14ac:dyDescent="0.25">
      <c r="A6"/>
      <c r="B6"/>
      <c r="C6"/>
      <c r="D6"/>
      <c r="E6"/>
      <c r="F6"/>
      <c r="G6"/>
      <c r="H6"/>
      <c r="I6"/>
      <c r="J6"/>
    </row>
    <row r="7" spans="1:10" ht="39.75" customHeight="1" x14ac:dyDescent="0.2">
      <c r="A7" s="112" t="s">
        <v>86</v>
      </c>
      <c r="B7" s="112"/>
      <c r="C7" s="112"/>
      <c r="D7" s="112"/>
      <c r="E7" s="112"/>
      <c r="F7" s="112"/>
      <c r="G7" s="112"/>
      <c r="H7" s="112"/>
      <c r="I7" s="112"/>
      <c r="J7" s="112"/>
    </row>
    <row r="8" spans="1:10" ht="18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5.75" x14ac:dyDescent="0.2">
      <c r="A9" s="112" t="s">
        <v>0</v>
      </c>
      <c r="B9" s="112"/>
      <c r="C9" s="112"/>
      <c r="D9" s="112"/>
      <c r="E9" s="112"/>
      <c r="F9" s="112"/>
      <c r="G9" s="112"/>
      <c r="H9" s="112"/>
      <c r="I9" s="112"/>
      <c r="J9" s="112"/>
    </row>
    <row r="10" spans="1:10" ht="18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15.75" x14ac:dyDescent="0.2">
      <c r="A11" s="112" t="s">
        <v>1</v>
      </c>
      <c r="B11" s="112"/>
      <c r="C11" s="112"/>
      <c r="D11" s="112"/>
      <c r="E11" s="112"/>
      <c r="F11" s="112"/>
      <c r="G11" s="112"/>
      <c r="H11" s="112"/>
      <c r="I11" s="112"/>
      <c r="J11" s="112"/>
    </row>
    <row r="12" spans="1:10" ht="18" x14ac:dyDescent="0.25">
      <c r="A12" s="3"/>
      <c r="B12" s="4"/>
      <c r="C12" s="4"/>
      <c r="D12" s="4"/>
      <c r="E12" s="5"/>
      <c r="F12" s="5"/>
      <c r="G12" s="5"/>
      <c r="H12" s="6"/>
      <c r="I12" s="6"/>
      <c r="J12" s="7"/>
    </row>
    <row r="13" spans="1:10" ht="25.5" x14ac:dyDescent="0.2">
      <c r="A13" s="105" t="s">
        <v>2</v>
      </c>
      <c r="B13" s="106"/>
      <c r="C13" s="106"/>
      <c r="D13" s="106"/>
      <c r="E13" s="106"/>
      <c r="F13" s="85" t="s">
        <v>87</v>
      </c>
      <c r="G13" s="85" t="s">
        <v>88</v>
      </c>
      <c r="H13" s="86" t="s">
        <v>89</v>
      </c>
      <c r="I13" s="86" t="s">
        <v>3</v>
      </c>
      <c r="J13" s="86" t="s">
        <v>90</v>
      </c>
    </row>
    <row r="14" spans="1:10" ht="11.25" customHeight="1" x14ac:dyDescent="0.2">
      <c r="A14" s="107">
        <v>1</v>
      </c>
      <c r="B14" s="107"/>
      <c r="C14" s="107"/>
      <c r="D14" s="107"/>
      <c r="E14" s="107"/>
      <c r="F14" s="88">
        <v>2</v>
      </c>
      <c r="G14" s="88">
        <v>3</v>
      </c>
      <c r="H14" s="89">
        <v>4</v>
      </c>
      <c r="I14" s="89">
        <v>5</v>
      </c>
      <c r="J14" s="89">
        <v>6</v>
      </c>
    </row>
    <row r="15" spans="1:10" ht="15" customHeight="1" x14ac:dyDescent="0.2">
      <c r="A15" s="108" t="s">
        <v>4</v>
      </c>
      <c r="B15" s="109"/>
      <c r="C15" s="109"/>
      <c r="D15" s="109"/>
      <c r="E15" s="113"/>
      <c r="F15" s="8">
        <v>59100235.539999999</v>
      </c>
      <c r="G15" s="8">
        <v>66038210</v>
      </c>
      <c r="H15" s="9">
        <v>64112300</v>
      </c>
      <c r="I15" s="9">
        <v>70618580</v>
      </c>
      <c r="J15" s="9">
        <v>71236070</v>
      </c>
    </row>
    <row r="16" spans="1:10" ht="15" customHeight="1" x14ac:dyDescent="0.2">
      <c r="A16" s="114" t="s">
        <v>5</v>
      </c>
      <c r="B16" s="113"/>
      <c r="C16" s="113"/>
      <c r="D16" s="113"/>
      <c r="E16" s="113"/>
      <c r="F16" s="8"/>
      <c r="G16" s="8">
        <v>1200</v>
      </c>
      <c r="H16" s="9"/>
      <c r="I16" s="9"/>
      <c r="J16" s="9"/>
    </row>
    <row r="17" spans="1:10" ht="15" customHeight="1" x14ac:dyDescent="0.2">
      <c r="A17" s="110" t="s">
        <v>6</v>
      </c>
      <c r="B17" s="104"/>
      <c r="C17" s="104"/>
      <c r="D17" s="104"/>
      <c r="E17" s="111"/>
      <c r="F17" s="91">
        <f>SUM(F15:F16)</f>
        <v>59100235.539999999</v>
      </c>
      <c r="G17" s="91">
        <f t="shared" ref="G17:J17" si="0">SUM(G15:G16)</f>
        <v>66039410</v>
      </c>
      <c r="H17" s="92">
        <f t="shared" si="0"/>
        <v>64112300</v>
      </c>
      <c r="I17" s="92">
        <f t="shared" si="0"/>
        <v>70618580</v>
      </c>
      <c r="J17" s="92">
        <f t="shared" si="0"/>
        <v>71236070</v>
      </c>
    </row>
    <row r="18" spans="1:10" ht="15" customHeight="1" x14ac:dyDescent="0.2">
      <c r="A18" s="115" t="s">
        <v>7</v>
      </c>
      <c r="B18" s="109"/>
      <c r="C18" s="109"/>
      <c r="D18" s="109"/>
      <c r="E18" s="109"/>
      <c r="F18" s="10">
        <v>47290825.789999999</v>
      </c>
      <c r="G18" s="10">
        <v>52103794</v>
      </c>
      <c r="H18" s="9">
        <v>51184609</v>
      </c>
      <c r="I18" s="9">
        <v>54740178</v>
      </c>
      <c r="J18" s="11">
        <v>55826077</v>
      </c>
    </row>
    <row r="19" spans="1:10" ht="15" customHeight="1" x14ac:dyDescent="0.2">
      <c r="A19" s="114" t="s">
        <v>8</v>
      </c>
      <c r="B19" s="113"/>
      <c r="C19" s="113"/>
      <c r="D19" s="113"/>
      <c r="E19" s="113"/>
      <c r="F19" s="8">
        <v>3684099.6500000004</v>
      </c>
      <c r="G19" s="8">
        <v>34614894</v>
      </c>
      <c r="H19" s="9">
        <v>55633605</v>
      </c>
      <c r="I19" s="9">
        <v>14821550</v>
      </c>
      <c r="J19" s="11">
        <v>15758250</v>
      </c>
    </row>
    <row r="20" spans="1:10" ht="15" customHeight="1" x14ac:dyDescent="0.2">
      <c r="A20" s="93" t="s">
        <v>9</v>
      </c>
      <c r="B20" s="90"/>
      <c r="C20" s="90"/>
      <c r="D20" s="90"/>
      <c r="E20" s="90"/>
      <c r="F20" s="91">
        <f>SUM(F18:F19)</f>
        <v>50974925.439999998</v>
      </c>
      <c r="G20" s="91">
        <f t="shared" ref="G20:J20" si="1">SUM(G18:G19)</f>
        <v>86718688</v>
      </c>
      <c r="H20" s="92">
        <f t="shared" si="1"/>
        <v>106818214</v>
      </c>
      <c r="I20" s="92">
        <f t="shared" si="1"/>
        <v>69561728</v>
      </c>
      <c r="J20" s="92">
        <f t="shared" si="1"/>
        <v>71584327</v>
      </c>
    </row>
    <row r="21" spans="1:10" ht="15" customHeight="1" x14ac:dyDescent="0.2">
      <c r="A21" s="103" t="s">
        <v>10</v>
      </c>
      <c r="B21" s="104"/>
      <c r="C21" s="104"/>
      <c r="D21" s="104"/>
      <c r="E21" s="104"/>
      <c r="F21" s="94">
        <f>F17-F20</f>
        <v>8125310.1000000015</v>
      </c>
      <c r="G21" s="94">
        <f t="shared" ref="G21:J21" si="2">G17-G20</f>
        <v>-20679278</v>
      </c>
      <c r="H21" s="95">
        <f t="shared" si="2"/>
        <v>-42705914</v>
      </c>
      <c r="I21" s="95">
        <f t="shared" si="2"/>
        <v>1056852</v>
      </c>
      <c r="J21" s="95">
        <f t="shared" si="2"/>
        <v>-348257</v>
      </c>
    </row>
    <row r="22" spans="1:10" ht="18" x14ac:dyDescent="0.2">
      <c r="A22" s="2"/>
      <c r="B22" s="2"/>
      <c r="C22" s="2"/>
      <c r="D22" s="2"/>
      <c r="E22" s="2"/>
      <c r="F22" s="2"/>
      <c r="G22" s="2"/>
      <c r="H22" s="2"/>
      <c r="I22" s="2"/>
      <c r="J22" s="12"/>
    </row>
    <row r="23" spans="1:10" ht="15.75" x14ac:dyDescent="0.2">
      <c r="A23" s="112" t="s">
        <v>11</v>
      </c>
      <c r="B23" s="112"/>
      <c r="C23" s="112"/>
      <c r="D23" s="112"/>
      <c r="E23" s="112"/>
      <c r="F23" s="112"/>
      <c r="G23" s="112"/>
      <c r="H23" s="112"/>
      <c r="I23" s="112"/>
      <c r="J23" s="112"/>
    </row>
    <row r="24" spans="1:10" ht="18" x14ac:dyDescent="0.2">
      <c r="A24" s="2"/>
      <c r="B24" s="2"/>
      <c r="C24" s="2"/>
      <c r="D24" s="2"/>
      <c r="E24" s="2"/>
      <c r="F24" s="2"/>
      <c r="G24" s="2"/>
      <c r="H24" s="12"/>
      <c r="I24" s="12"/>
      <c r="J24" s="12"/>
    </row>
    <row r="25" spans="1:10" ht="25.5" x14ac:dyDescent="0.2">
      <c r="A25" s="105" t="str">
        <f>A13</f>
        <v>RAZRED I NAZIV</v>
      </c>
      <c r="B25" s="106"/>
      <c r="C25" s="106"/>
      <c r="D25" s="106"/>
      <c r="E25" s="106"/>
      <c r="F25" s="85" t="str">
        <f>F13</f>
        <v>IZVRŠENJE
2024.</v>
      </c>
      <c r="G25" s="85" t="str">
        <f t="shared" ref="G25:J25" si="3">G13</f>
        <v>TEKUĆI PLAN
2025.</v>
      </c>
      <c r="H25" s="85" t="str">
        <f t="shared" si="3"/>
        <v>PLAN 
2026.</v>
      </c>
      <c r="I25" s="85" t="str">
        <f t="shared" si="3"/>
        <v>PROJEKCIJA 
2027.</v>
      </c>
      <c r="J25" s="85" t="str">
        <f t="shared" si="3"/>
        <v>PROJEKCIJA 
2028.</v>
      </c>
    </row>
    <row r="26" spans="1:10" ht="11.25" customHeight="1" x14ac:dyDescent="0.2">
      <c r="A26" s="107">
        <v>1</v>
      </c>
      <c r="B26" s="107"/>
      <c r="C26" s="107"/>
      <c r="D26" s="107"/>
      <c r="E26" s="107"/>
      <c r="F26" s="88">
        <v>2</v>
      </c>
      <c r="G26" s="88">
        <v>3</v>
      </c>
      <c r="H26" s="89">
        <v>4</v>
      </c>
      <c r="I26" s="89">
        <v>5</v>
      </c>
      <c r="J26" s="89">
        <v>6</v>
      </c>
    </row>
    <row r="27" spans="1:10" ht="15" customHeight="1" x14ac:dyDescent="0.2">
      <c r="A27" s="108" t="s">
        <v>12</v>
      </c>
      <c r="B27" s="109"/>
      <c r="C27" s="109"/>
      <c r="D27" s="109"/>
      <c r="E27" s="109"/>
      <c r="F27" s="13"/>
      <c r="G27" s="13"/>
      <c r="H27" s="9"/>
      <c r="I27" s="9"/>
      <c r="J27" s="9"/>
    </row>
    <row r="28" spans="1:10" ht="15" customHeight="1" x14ac:dyDescent="0.2">
      <c r="A28" s="108" t="s">
        <v>13</v>
      </c>
      <c r="B28" s="109"/>
      <c r="C28" s="109"/>
      <c r="D28" s="109"/>
      <c r="E28" s="109"/>
      <c r="F28" s="10"/>
      <c r="G28" s="10"/>
      <c r="H28" s="9"/>
      <c r="I28" s="9"/>
      <c r="J28" s="9"/>
    </row>
    <row r="29" spans="1:10" ht="15" customHeight="1" x14ac:dyDescent="0.2">
      <c r="A29" s="110" t="s">
        <v>14</v>
      </c>
      <c r="B29" s="104"/>
      <c r="C29" s="104"/>
      <c r="D29" s="104"/>
      <c r="E29" s="111"/>
      <c r="F29" s="91">
        <f>F27-F28</f>
        <v>0</v>
      </c>
      <c r="G29" s="91">
        <f t="shared" ref="G29:J29" si="4">G27-G28</f>
        <v>0</v>
      </c>
      <c r="H29" s="92">
        <f t="shared" si="4"/>
        <v>0</v>
      </c>
      <c r="I29" s="92">
        <f t="shared" si="4"/>
        <v>0</v>
      </c>
      <c r="J29" s="92">
        <f t="shared" si="4"/>
        <v>0</v>
      </c>
    </row>
    <row r="30" spans="1:10" ht="15" customHeight="1" x14ac:dyDescent="0.2">
      <c r="A30" s="101" t="s">
        <v>15</v>
      </c>
      <c r="B30" s="102"/>
      <c r="C30" s="102"/>
      <c r="D30" s="102"/>
      <c r="E30" s="102"/>
      <c r="F30" s="14">
        <v>72220934.900000006</v>
      </c>
      <c r="G30" s="14">
        <v>70403782</v>
      </c>
      <c r="H30" s="15">
        <v>49724504</v>
      </c>
      <c r="I30" s="15">
        <v>7018590</v>
      </c>
      <c r="J30" s="15">
        <v>8075442</v>
      </c>
    </row>
    <row r="31" spans="1:10" ht="15" customHeight="1" x14ac:dyDescent="0.2">
      <c r="A31" s="101" t="s">
        <v>16</v>
      </c>
      <c r="B31" s="102"/>
      <c r="C31" s="102"/>
      <c r="D31" s="102"/>
      <c r="E31" s="102"/>
      <c r="F31" s="14">
        <v>-80346245</v>
      </c>
      <c r="G31" s="14">
        <v>-49724504</v>
      </c>
      <c r="H31" s="15">
        <v>-7018590</v>
      </c>
      <c r="I31" s="15">
        <v>-8075442</v>
      </c>
      <c r="J31" s="15">
        <v>-7727185</v>
      </c>
    </row>
    <row r="32" spans="1:10" ht="15" customHeight="1" x14ac:dyDescent="0.2">
      <c r="A32" s="103" t="s">
        <v>17</v>
      </c>
      <c r="B32" s="104"/>
      <c r="C32" s="104"/>
      <c r="D32" s="104"/>
      <c r="E32" s="104"/>
      <c r="F32" s="94">
        <f>F29+F30+F31</f>
        <v>-8125310.099999994</v>
      </c>
      <c r="G32" s="92">
        <f>G29+G30+G31</f>
        <v>20679278</v>
      </c>
      <c r="H32" s="92">
        <f>H29+H30+H31</f>
        <v>42705914</v>
      </c>
      <c r="I32" s="92">
        <f>I29+I30+I31</f>
        <v>-1056852</v>
      </c>
      <c r="J32" s="92">
        <f>J29+J30+J31</f>
        <v>348257</v>
      </c>
    </row>
    <row r="33" spans="1:11" ht="15" customHeight="1" x14ac:dyDescent="0.2">
      <c r="A33" s="103" t="s">
        <v>18</v>
      </c>
      <c r="B33" s="104"/>
      <c r="C33" s="104"/>
      <c r="D33" s="104"/>
      <c r="E33" s="104"/>
      <c r="F33" s="94">
        <f>F21+F32</f>
        <v>7.4505805969238281E-9</v>
      </c>
      <c r="G33" s="94">
        <f t="shared" ref="G33" si="5">G21+G32</f>
        <v>0</v>
      </c>
      <c r="H33" s="92">
        <f>H21+H32</f>
        <v>0</v>
      </c>
      <c r="I33" s="92">
        <f t="shared" ref="I33:J33" si="6">I21+I32</f>
        <v>0</v>
      </c>
      <c r="J33" s="92">
        <f t="shared" si="6"/>
        <v>0</v>
      </c>
    </row>
    <row r="35" spans="1:11" ht="12.75" customHeight="1" x14ac:dyDescent="0.25">
      <c r="A35" s="18"/>
      <c r="B35"/>
      <c r="C35"/>
      <c r="D35"/>
      <c r="E35"/>
      <c r="F35"/>
      <c r="G35"/>
      <c r="H35"/>
      <c r="I35"/>
      <c r="J35"/>
      <c r="K35"/>
    </row>
    <row r="36" spans="1:11" ht="12.75" customHeight="1" x14ac:dyDescent="0.25">
      <c r="A36" s="17"/>
      <c r="B36"/>
      <c r="C36"/>
      <c r="D36"/>
      <c r="E36"/>
      <c r="F36"/>
      <c r="G36"/>
      <c r="H36"/>
      <c r="I36"/>
      <c r="J36"/>
      <c r="K36"/>
    </row>
    <row r="37" spans="1:11" ht="12.75" customHeight="1" x14ac:dyDescent="0.25">
      <c r="A37" s="18"/>
      <c r="B37"/>
      <c r="C37"/>
      <c r="D37"/>
      <c r="E37"/>
      <c r="F37"/>
      <c r="G37"/>
      <c r="H37"/>
      <c r="I37"/>
      <c r="J37"/>
      <c r="K37"/>
    </row>
    <row r="38" spans="1:11" ht="12.75" customHeight="1" x14ac:dyDescent="0.25">
      <c r="A38" s="17"/>
      <c r="B38"/>
      <c r="C38"/>
      <c r="D38"/>
      <c r="E38"/>
      <c r="F38"/>
      <c r="G38"/>
      <c r="H38"/>
      <c r="I38"/>
      <c r="J38"/>
      <c r="K38"/>
    </row>
    <row r="39" spans="1:11" ht="15" x14ac:dyDescent="0.25">
      <c r="A39" s="18"/>
      <c r="B39"/>
      <c r="C39"/>
      <c r="D39"/>
      <c r="E39"/>
      <c r="F39"/>
      <c r="G39"/>
      <c r="H39"/>
      <c r="I39"/>
      <c r="J39"/>
      <c r="K39"/>
    </row>
    <row r="40" spans="1:11" ht="15" x14ac:dyDescent="0.25">
      <c r="A40" s="17"/>
      <c r="B40"/>
      <c r="C40"/>
      <c r="D40"/>
      <c r="E40"/>
      <c r="F40"/>
      <c r="G40"/>
      <c r="H40"/>
      <c r="I40"/>
      <c r="J40"/>
      <c r="K40"/>
    </row>
    <row r="41" spans="1:11" ht="15" x14ac:dyDescent="0.25">
      <c r="A41" s="18"/>
      <c r="B41"/>
      <c r="C41"/>
      <c r="D41"/>
      <c r="E41"/>
      <c r="F41"/>
      <c r="G41"/>
      <c r="H41"/>
      <c r="I41"/>
      <c r="J41"/>
      <c r="K41"/>
    </row>
    <row r="42" spans="1:11" ht="15" x14ac:dyDescent="0.25">
      <c r="A42" s="17"/>
      <c r="B42"/>
      <c r="C42"/>
      <c r="D42"/>
      <c r="E42"/>
      <c r="F42"/>
      <c r="G42"/>
      <c r="H42"/>
      <c r="I42"/>
      <c r="J42"/>
      <c r="K42"/>
    </row>
    <row r="43" spans="1:11" ht="15" x14ac:dyDescent="0.25">
      <c r="A43" s="18"/>
      <c r="B43"/>
      <c r="C43"/>
      <c r="D43"/>
      <c r="E43"/>
      <c r="F43"/>
      <c r="G43"/>
      <c r="H43"/>
      <c r="I43"/>
      <c r="J43"/>
      <c r="K43"/>
    </row>
    <row r="44" spans="1:11" ht="15" x14ac:dyDescent="0.25">
      <c r="A44" s="17"/>
      <c r="B44"/>
      <c r="C44"/>
      <c r="D44"/>
      <c r="E44"/>
      <c r="F44"/>
      <c r="G44"/>
      <c r="H44"/>
      <c r="I44"/>
      <c r="J44"/>
      <c r="K44"/>
    </row>
    <row r="45" spans="1:11" ht="15" x14ac:dyDescent="0.25">
      <c r="A45" s="18"/>
      <c r="B45"/>
      <c r="C45"/>
      <c r="D45"/>
      <c r="E45"/>
      <c r="F45"/>
      <c r="G45"/>
      <c r="H45"/>
      <c r="I45"/>
      <c r="J45"/>
      <c r="K45"/>
    </row>
    <row r="46" spans="1:11" ht="15" x14ac:dyDescent="0.25">
      <c r="A46" s="17"/>
      <c r="B46"/>
      <c r="C46"/>
      <c r="D46"/>
      <c r="E46"/>
      <c r="F46"/>
      <c r="G46"/>
      <c r="H46"/>
      <c r="I46"/>
      <c r="J46"/>
      <c r="K46"/>
    </row>
    <row r="47" spans="1:11" ht="15" x14ac:dyDescent="0.25">
      <c r="A47" s="18"/>
      <c r="B47"/>
      <c r="C47"/>
      <c r="D47"/>
      <c r="E47"/>
      <c r="F47"/>
      <c r="G47"/>
      <c r="H47"/>
      <c r="I47"/>
      <c r="J47"/>
      <c r="K47"/>
    </row>
    <row r="48" spans="1:11" ht="15" x14ac:dyDescent="0.25">
      <c r="A48" s="17"/>
      <c r="B48"/>
      <c r="C48"/>
      <c r="D48"/>
      <c r="E48"/>
      <c r="F48"/>
      <c r="G48"/>
      <c r="H48"/>
      <c r="I48"/>
      <c r="J48"/>
      <c r="K48"/>
    </row>
    <row r="49" spans="1:11" ht="15" x14ac:dyDescent="0.25">
      <c r="A49" s="18"/>
      <c r="B49"/>
      <c r="C49"/>
      <c r="D49"/>
      <c r="E49"/>
      <c r="F49"/>
      <c r="G49"/>
      <c r="H49"/>
      <c r="I49"/>
      <c r="J49"/>
      <c r="K49"/>
    </row>
    <row r="50" spans="1:11" ht="15" x14ac:dyDescent="0.25">
      <c r="A50" s="17"/>
      <c r="B50"/>
      <c r="C50"/>
      <c r="D50"/>
      <c r="E50"/>
      <c r="F50"/>
      <c r="G50"/>
      <c r="H50"/>
      <c r="I50"/>
      <c r="J50"/>
      <c r="K50"/>
    </row>
    <row r="71" spans="1:10" ht="15" x14ac:dyDescent="0.25">
      <c r="A71" s="17"/>
      <c r="B71"/>
      <c r="C71"/>
      <c r="D71"/>
      <c r="E71"/>
      <c r="F71"/>
      <c r="G71"/>
      <c r="H71"/>
      <c r="I71"/>
      <c r="J71"/>
    </row>
    <row r="72" spans="1:10" ht="15" x14ac:dyDescent="0.25">
      <c r="A72" s="18" t="s">
        <v>19</v>
      </c>
      <c r="B72"/>
      <c r="C72"/>
      <c r="D72"/>
      <c r="E72"/>
      <c r="F72"/>
      <c r="G72"/>
      <c r="H72"/>
      <c r="I72"/>
      <c r="J72"/>
    </row>
    <row r="73" spans="1:10" ht="15" x14ac:dyDescent="0.25">
      <c r="A73" s="19" t="s">
        <v>20</v>
      </c>
      <c r="B73"/>
      <c r="C73"/>
      <c r="D73"/>
      <c r="E73"/>
      <c r="F73"/>
      <c r="G73"/>
      <c r="H73"/>
      <c r="I73"/>
      <c r="J73"/>
    </row>
    <row r="74" spans="1:10" ht="15" x14ac:dyDescent="0.25">
      <c r="A74" s="19" t="s">
        <v>21</v>
      </c>
      <c r="B74"/>
      <c r="C74"/>
      <c r="D74"/>
      <c r="E74"/>
      <c r="F74"/>
      <c r="G74"/>
      <c r="H74"/>
      <c r="I74"/>
      <c r="J74"/>
    </row>
    <row r="75" spans="1:10" ht="15" x14ac:dyDescent="0.25">
      <c r="A75" s="19" t="s">
        <v>22</v>
      </c>
      <c r="B75"/>
      <c r="C75"/>
      <c r="D75"/>
      <c r="E75"/>
      <c r="F75"/>
      <c r="G75"/>
      <c r="H75"/>
      <c r="I75"/>
      <c r="J75"/>
    </row>
    <row r="76" spans="1:10" ht="15" x14ac:dyDescent="0.25">
      <c r="A76" s="19" t="s">
        <v>23</v>
      </c>
      <c r="B76"/>
      <c r="C76"/>
      <c r="D76"/>
      <c r="E76"/>
      <c r="F76"/>
      <c r="G76"/>
      <c r="H76"/>
      <c r="I76"/>
      <c r="J76"/>
    </row>
    <row r="77" spans="1:10" ht="15" x14ac:dyDescent="0.25">
      <c r="A77" s="19" t="s">
        <v>24</v>
      </c>
      <c r="B77"/>
      <c r="C77"/>
      <c r="D77"/>
      <c r="E77"/>
      <c r="F77"/>
      <c r="G77"/>
      <c r="H77"/>
      <c r="I77"/>
      <c r="J77"/>
    </row>
    <row r="78" spans="1:10" ht="15" x14ac:dyDescent="0.25">
      <c r="A78" s="20"/>
      <c r="B78"/>
      <c r="C78"/>
      <c r="D78"/>
      <c r="E78"/>
      <c r="F78"/>
      <c r="G78"/>
      <c r="H78"/>
      <c r="I78"/>
      <c r="J78"/>
    </row>
    <row r="79" spans="1:10" ht="15" x14ac:dyDescent="0.25">
      <c r="A79" s="21" t="s">
        <v>25</v>
      </c>
      <c r="B79"/>
      <c r="C79"/>
      <c r="D79"/>
      <c r="E79"/>
      <c r="F79"/>
      <c r="G79"/>
      <c r="H79"/>
      <c r="I79"/>
      <c r="J79"/>
    </row>
    <row r="80" spans="1:10" ht="15" x14ac:dyDescent="0.25">
      <c r="A80" s="21"/>
      <c r="B80"/>
      <c r="C80"/>
      <c r="D80"/>
      <c r="E80"/>
      <c r="F80"/>
      <c r="G80"/>
      <c r="H80"/>
      <c r="I80"/>
      <c r="J80"/>
    </row>
    <row r="81" spans="1:10" ht="15" x14ac:dyDescent="0.25">
      <c r="A81" s="21" t="s">
        <v>26</v>
      </c>
      <c r="B81"/>
      <c r="C81"/>
      <c r="D81"/>
      <c r="E81"/>
      <c r="F81"/>
      <c r="G81"/>
      <c r="H81"/>
      <c r="I81"/>
      <c r="J81"/>
    </row>
    <row r="82" spans="1:10" ht="15" x14ac:dyDescent="0.25">
      <c r="A82" s="21" t="s">
        <v>27</v>
      </c>
      <c r="B82"/>
      <c r="C82"/>
      <c r="D82"/>
      <c r="E82"/>
      <c r="F82"/>
      <c r="G82"/>
      <c r="H82"/>
      <c r="I82"/>
      <c r="J82"/>
    </row>
    <row r="83" spans="1:10" ht="15" x14ac:dyDescent="0.25">
      <c r="A83" s="21" t="s">
        <v>28</v>
      </c>
      <c r="B83"/>
      <c r="C83"/>
      <c r="D83"/>
      <c r="E83"/>
      <c r="F83"/>
      <c r="G83"/>
      <c r="H83"/>
      <c r="I83"/>
      <c r="J83"/>
    </row>
    <row r="84" spans="1:10" ht="15" x14ac:dyDescent="0.25">
      <c r="A84" s="21" t="s">
        <v>29</v>
      </c>
      <c r="B84"/>
      <c r="C84"/>
      <c r="D84"/>
      <c r="E84"/>
      <c r="F84"/>
      <c r="G84"/>
      <c r="H84"/>
      <c r="I84"/>
      <c r="J84"/>
    </row>
    <row r="85" spans="1:10" ht="15" x14ac:dyDescent="0.25">
      <c r="A85" s="21" t="s">
        <v>30</v>
      </c>
      <c r="B85"/>
      <c r="C85"/>
      <c r="D85"/>
      <c r="E85"/>
      <c r="F85"/>
      <c r="G85"/>
      <c r="H85"/>
      <c r="I85"/>
      <c r="J85"/>
    </row>
    <row r="86" spans="1:10" ht="15.75" thickBot="1" x14ac:dyDescent="0.3">
      <c r="A86" s="21"/>
      <c r="B86"/>
      <c r="C86"/>
      <c r="D86"/>
      <c r="E86"/>
      <c r="F86"/>
      <c r="G86"/>
      <c r="H86"/>
      <c r="I86"/>
      <c r="J86"/>
    </row>
    <row r="87" spans="1:10" ht="15.75" thickBot="1" x14ac:dyDescent="0.3">
      <c r="A87" s="21" t="s">
        <v>31</v>
      </c>
      <c r="B87"/>
      <c r="C87"/>
      <c r="D87"/>
      <c r="E87" s="22" t="s">
        <v>32</v>
      </c>
      <c r="F87" s="23" t="s">
        <v>33</v>
      </c>
      <c r="G87" s="23" t="s">
        <v>34</v>
      </c>
      <c r="H87" s="23" t="s">
        <v>35</v>
      </c>
      <c r="J87"/>
    </row>
    <row r="88" spans="1:10" ht="15" x14ac:dyDescent="0.25">
      <c r="A88" s="24" t="s">
        <v>36</v>
      </c>
      <c r="B88" s="25"/>
      <c r="C88" s="25"/>
      <c r="D88" s="25"/>
      <c r="E88" s="26" t="s">
        <v>37</v>
      </c>
      <c r="F88" s="27">
        <v>55010133</v>
      </c>
      <c r="G88" s="27">
        <v>22726393.780000001</v>
      </c>
      <c r="H88" s="28">
        <v>41.31</v>
      </c>
      <c r="J88"/>
    </row>
  </sheetData>
  <mergeCells count="21">
    <mergeCell ref="A23:J23"/>
    <mergeCell ref="A7:J7"/>
    <mergeCell ref="A9:J9"/>
    <mergeCell ref="A11:J11"/>
    <mergeCell ref="A13:E13"/>
    <mergeCell ref="A14:E14"/>
    <mergeCell ref="A15:E15"/>
    <mergeCell ref="A16:E16"/>
    <mergeCell ref="A17:E17"/>
    <mergeCell ref="A18:E18"/>
    <mergeCell ref="A19:E19"/>
    <mergeCell ref="A21:E21"/>
    <mergeCell ref="A31:E31"/>
    <mergeCell ref="A32:E32"/>
    <mergeCell ref="A33:E33"/>
    <mergeCell ref="A25:E25"/>
    <mergeCell ref="A26:E26"/>
    <mergeCell ref="A27:E27"/>
    <mergeCell ref="A28:E28"/>
    <mergeCell ref="A29:E29"/>
    <mergeCell ref="A30:E30"/>
  </mergeCells>
  <hyperlinks>
    <hyperlink ref="A72" r:id="rId1" display="mailto:Romana.Domijan@mingor.hr" xr:uid="{45BA0FCF-2B0A-42ED-8EEB-9F21E1C3FFC5}"/>
  </hyperlinks>
  <printOptions horizontalCentered="1"/>
  <pageMargins left="0.31496062992125984" right="0.31496062992125984" top="0.55118110236220474" bottom="0.55118110236220474" header="0.31496062992125984" footer="0.31496062992125984"/>
  <pageSetup paperSize="9" scale="90" orientation="landscape" horizontalDpi="4294967295" verticalDpi="4294967295" r:id="rId2"/>
  <rowBreaks count="1" manualBreakCount="1">
    <brk id="33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F449B-987F-4136-AD8D-4CDEF5C04AED}">
  <dimension ref="A1:H50"/>
  <sheetViews>
    <sheetView view="pageBreakPreview" zoomScaleNormal="100" zoomScaleSheetLayoutView="100" workbookViewId="0">
      <selection activeCell="A6" sqref="A6:H6"/>
    </sheetView>
  </sheetViews>
  <sheetFormatPr defaultRowHeight="15" x14ac:dyDescent="0.25"/>
  <cols>
    <col min="1" max="2" width="5.7109375" customWidth="1"/>
    <col min="3" max="3" width="61" customWidth="1"/>
    <col min="4" max="8" width="14.7109375" customWidth="1"/>
  </cols>
  <sheetData>
    <row r="1" spans="1:8" ht="18" customHeight="1" x14ac:dyDescent="0.25">
      <c r="A1" s="16"/>
      <c r="B1" s="2"/>
      <c r="C1" s="2"/>
      <c r="D1" s="2"/>
      <c r="E1" s="2"/>
      <c r="F1" s="2"/>
      <c r="G1" s="2"/>
      <c r="H1" s="2"/>
    </row>
    <row r="2" spans="1:8" ht="15.75" x14ac:dyDescent="0.25">
      <c r="A2" s="112" t="s">
        <v>0</v>
      </c>
      <c r="B2" s="112"/>
      <c r="C2" s="112"/>
      <c r="D2" s="112"/>
      <c r="E2" s="112"/>
      <c r="F2" s="112"/>
      <c r="G2" s="112"/>
      <c r="H2" s="112"/>
    </row>
    <row r="3" spans="1:8" ht="12.75" customHeight="1" x14ac:dyDescent="0.25">
      <c r="A3" s="2"/>
      <c r="B3" s="2"/>
      <c r="C3" s="2"/>
      <c r="D3" s="2"/>
      <c r="E3" s="2"/>
      <c r="F3" s="2"/>
      <c r="G3" s="2"/>
      <c r="H3" s="2"/>
    </row>
    <row r="4" spans="1:8" ht="15.75" x14ac:dyDescent="0.25">
      <c r="A4" s="112" t="s">
        <v>38</v>
      </c>
      <c r="B4" s="112"/>
      <c r="C4" s="112"/>
      <c r="D4" s="112"/>
      <c r="E4" s="112"/>
      <c r="F4" s="112"/>
      <c r="G4" s="112"/>
      <c r="H4" s="112"/>
    </row>
    <row r="5" spans="1:8" ht="12.75" customHeight="1" x14ac:dyDescent="0.25">
      <c r="A5" s="2"/>
      <c r="B5" s="2"/>
      <c r="C5" s="2"/>
      <c r="D5" s="2"/>
      <c r="E5" s="2"/>
      <c r="F5" s="2"/>
      <c r="G5" s="2"/>
      <c r="H5" s="2"/>
    </row>
    <row r="6" spans="1:8" ht="15.75" x14ac:dyDescent="0.25">
      <c r="A6" s="112" t="s">
        <v>39</v>
      </c>
      <c r="B6" s="112"/>
      <c r="C6" s="112"/>
      <c r="D6" s="112"/>
      <c r="E6" s="112"/>
      <c r="F6" s="112"/>
      <c r="G6" s="112"/>
      <c r="H6" s="112"/>
    </row>
    <row r="7" spans="1:8" ht="18" customHeight="1" x14ac:dyDescent="0.25">
      <c r="A7" s="2"/>
      <c r="B7" s="2"/>
      <c r="C7" s="2"/>
      <c r="D7" s="2"/>
      <c r="E7" s="2"/>
      <c r="F7" s="2"/>
      <c r="G7" s="2"/>
      <c r="H7" s="2"/>
    </row>
    <row r="8" spans="1:8" ht="25.5" customHeight="1" x14ac:dyDescent="0.25">
      <c r="A8" s="118" t="s">
        <v>40</v>
      </c>
      <c r="B8" s="119"/>
      <c r="C8" s="84" t="s">
        <v>41</v>
      </c>
      <c r="D8" s="85" t="s">
        <v>87</v>
      </c>
      <c r="E8" s="85" t="s">
        <v>88</v>
      </c>
      <c r="F8" s="86" t="s">
        <v>89</v>
      </c>
      <c r="G8" s="86" t="s">
        <v>3</v>
      </c>
      <c r="H8" s="86" t="s">
        <v>90</v>
      </c>
    </row>
    <row r="9" spans="1:8" ht="10.5" customHeight="1" x14ac:dyDescent="0.25">
      <c r="A9" s="116">
        <v>1</v>
      </c>
      <c r="B9" s="117"/>
      <c r="C9" s="87">
        <v>2</v>
      </c>
      <c r="D9" s="88">
        <v>3</v>
      </c>
      <c r="E9" s="88">
        <v>4</v>
      </c>
      <c r="F9" s="89">
        <v>5</v>
      </c>
      <c r="G9" s="89">
        <v>6</v>
      </c>
      <c r="H9" s="89">
        <v>7</v>
      </c>
    </row>
    <row r="10" spans="1:8" ht="12.75" customHeight="1" x14ac:dyDescent="0.25">
      <c r="A10" s="29"/>
      <c r="B10" s="30"/>
      <c r="C10" s="31" t="s">
        <v>42</v>
      </c>
      <c r="D10" s="32">
        <f>D11+D16</f>
        <v>59100235.539999999</v>
      </c>
      <c r="E10" s="32">
        <f>E11+E16</f>
        <v>66039410</v>
      </c>
      <c r="F10" s="33">
        <f>F11+F16</f>
        <v>64112300</v>
      </c>
      <c r="G10" s="33">
        <f>G11+G16</f>
        <v>70618580</v>
      </c>
      <c r="H10" s="33">
        <f>H11+H16</f>
        <v>71236070</v>
      </c>
    </row>
    <row r="11" spans="1:8" ht="12.75" customHeight="1" x14ac:dyDescent="0.25">
      <c r="A11" s="34">
        <v>6</v>
      </c>
      <c r="B11" s="35"/>
      <c r="C11" s="31" t="s">
        <v>43</v>
      </c>
      <c r="D11" s="32">
        <f>SUM(D12:D15)</f>
        <v>59100235.539999999</v>
      </c>
      <c r="E11" s="32">
        <f>SUM(E12:E15)</f>
        <v>66038210</v>
      </c>
      <c r="F11" s="33">
        <f>SUM(F12:F15)</f>
        <v>64112300</v>
      </c>
      <c r="G11" s="33">
        <f>SUM(G12:G15)</f>
        <v>70618580</v>
      </c>
      <c r="H11" s="33">
        <f>SUM(H12:H15)</f>
        <v>71236070</v>
      </c>
    </row>
    <row r="12" spans="1:8" ht="12.75" customHeight="1" x14ac:dyDescent="0.25">
      <c r="A12" s="34"/>
      <c r="B12" s="40">
        <v>64</v>
      </c>
      <c r="C12" s="37" t="s">
        <v>44</v>
      </c>
      <c r="D12" s="38">
        <v>16358.67</v>
      </c>
      <c r="E12" s="38">
        <v>16400</v>
      </c>
      <c r="F12" s="39">
        <v>16400</v>
      </c>
      <c r="G12" s="39">
        <v>16400</v>
      </c>
      <c r="H12" s="39">
        <v>16400</v>
      </c>
    </row>
    <row r="13" spans="1:8" ht="25.5" x14ac:dyDescent="0.25">
      <c r="A13" s="34"/>
      <c r="B13" s="36">
        <v>65</v>
      </c>
      <c r="C13" s="37" t="s">
        <v>45</v>
      </c>
      <c r="D13" s="41">
        <v>32442268.079999998</v>
      </c>
      <c r="E13" s="41">
        <v>35590400</v>
      </c>
      <c r="F13" s="42">
        <v>35590400</v>
      </c>
      <c r="G13" s="42">
        <v>38387200</v>
      </c>
      <c r="H13" s="42">
        <v>38579140</v>
      </c>
    </row>
    <row r="14" spans="1:8" ht="25.5" x14ac:dyDescent="0.25">
      <c r="A14" s="43"/>
      <c r="B14" s="44">
        <v>66</v>
      </c>
      <c r="C14" s="37" t="s">
        <v>46</v>
      </c>
      <c r="D14" s="41">
        <v>26469387.77</v>
      </c>
      <c r="E14" s="41">
        <v>30329410</v>
      </c>
      <c r="F14" s="42">
        <v>28203500</v>
      </c>
      <c r="G14" s="42">
        <v>31912980</v>
      </c>
      <c r="H14" s="42">
        <v>32338530</v>
      </c>
    </row>
    <row r="15" spans="1:8" ht="12.75" customHeight="1" x14ac:dyDescent="0.25">
      <c r="A15" s="43"/>
      <c r="B15" s="45">
        <v>68</v>
      </c>
      <c r="C15" s="37" t="s">
        <v>47</v>
      </c>
      <c r="D15" s="38">
        <v>172221.02</v>
      </c>
      <c r="E15" s="38">
        <v>102000</v>
      </c>
      <c r="F15" s="39">
        <v>302000</v>
      </c>
      <c r="G15" s="39">
        <v>302000</v>
      </c>
      <c r="H15" s="39">
        <v>302000</v>
      </c>
    </row>
    <row r="16" spans="1:8" ht="12.75" customHeight="1" x14ac:dyDescent="0.25">
      <c r="A16" s="46">
        <v>7</v>
      </c>
      <c r="B16" s="45"/>
      <c r="C16" s="31" t="s">
        <v>48</v>
      </c>
      <c r="D16" s="32">
        <f>D17</f>
        <v>0</v>
      </c>
      <c r="E16" s="32">
        <f t="shared" ref="E16:H16" si="0">E17</f>
        <v>1200</v>
      </c>
      <c r="F16" s="33">
        <f t="shared" si="0"/>
        <v>0</v>
      </c>
      <c r="G16" s="33">
        <f t="shared" si="0"/>
        <v>0</v>
      </c>
      <c r="H16" s="33">
        <f t="shared" si="0"/>
        <v>0</v>
      </c>
    </row>
    <row r="17" spans="1:8" ht="12.75" customHeight="1" x14ac:dyDescent="0.25">
      <c r="A17" s="43"/>
      <c r="B17" s="45">
        <v>72</v>
      </c>
      <c r="C17" s="47" t="s">
        <v>49</v>
      </c>
      <c r="D17" s="48"/>
      <c r="E17" s="48">
        <v>1200</v>
      </c>
      <c r="F17" s="39"/>
      <c r="G17" s="39"/>
      <c r="H17" s="39"/>
    </row>
    <row r="18" spans="1:8" ht="18" customHeight="1" x14ac:dyDescent="0.25"/>
    <row r="19" spans="1:8" ht="25.5" customHeight="1" x14ac:dyDescent="0.25">
      <c r="A19" s="118" t="s">
        <v>40</v>
      </c>
      <c r="B19" s="119"/>
      <c r="C19" s="84" t="s">
        <v>41</v>
      </c>
      <c r="D19" s="85" t="str">
        <f>D8</f>
        <v>IZVRŠENJE
2024.</v>
      </c>
      <c r="E19" s="85" t="str">
        <f>E8</f>
        <v>TEKUĆI PLAN
2025.</v>
      </c>
      <c r="F19" s="85" t="str">
        <f>F8</f>
        <v>PLAN 
2026.</v>
      </c>
      <c r="G19" s="85" t="str">
        <f>G8</f>
        <v>PROJEKCIJA 
2027.</v>
      </c>
      <c r="H19" s="85" t="str">
        <f>H8</f>
        <v>PROJEKCIJA 
2028.</v>
      </c>
    </row>
    <row r="20" spans="1:8" ht="10.5" customHeight="1" x14ac:dyDescent="0.25">
      <c r="A20" s="116">
        <v>1</v>
      </c>
      <c r="B20" s="117"/>
      <c r="C20" s="87">
        <v>2</v>
      </c>
      <c r="D20" s="88">
        <v>3</v>
      </c>
      <c r="E20" s="88">
        <v>4</v>
      </c>
      <c r="F20" s="89">
        <v>5</v>
      </c>
      <c r="G20" s="89">
        <v>6</v>
      </c>
      <c r="H20" s="89">
        <v>7</v>
      </c>
    </row>
    <row r="21" spans="1:8" ht="12.75" customHeight="1" x14ac:dyDescent="0.25">
      <c r="A21" s="29"/>
      <c r="B21" s="30"/>
      <c r="C21" s="31" t="s">
        <v>50</v>
      </c>
      <c r="D21" s="32">
        <f>D22+D30</f>
        <v>50974925.439999998</v>
      </c>
      <c r="E21" s="32">
        <f t="shared" ref="E21:H21" si="1">E22+E30</f>
        <v>86718688</v>
      </c>
      <c r="F21" s="33">
        <f t="shared" si="1"/>
        <v>106818214</v>
      </c>
      <c r="G21" s="33">
        <f t="shared" si="1"/>
        <v>69561728</v>
      </c>
      <c r="H21" s="33">
        <f t="shared" si="1"/>
        <v>71584327</v>
      </c>
    </row>
    <row r="22" spans="1:8" ht="12.75" customHeight="1" x14ac:dyDescent="0.25">
      <c r="A22" s="34">
        <v>3</v>
      </c>
      <c r="B22" s="35"/>
      <c r="C22" s="31" t="s">
        <v>51</v>
      </c>
      <c r="D22" s="32">
        <f>SUM(D23:D29)</f>
        <v>47290825.789999999</v>
      </c>
      <c r="E22" s="32">
        <f t="shared" ref="E22:H22" si="2">SUM(E23:E29)</f>
        <v>52103794</v>
      </c>
      <c r="F22" s="33">
        <f t="shared" si="2"/>
        <v>51184609</v>
      </c>
      <c r="G22" s="33">
        <f t="shared" si="2"/>
        <v>54740178</v>
      </c>
      <c r="H22" s="33">
        <f t="shared" si="2"/>
        <v>55826077</v>
      </c>
    </row>
    <row r="23" spans="1:8" ht="12.75" customHeight="1" x14ac:dyDescent="0.25">
      <c r="A23" s="34"/>
      <c r="B23" s="40">
        <v>31</v>
      </c>
      <c r="C23" s="37" t="s">
        <v>52</v>
      </c>
      <c r="D23" s="38">
        <v>24378324.150000002</v>
      </c>
      <c r="E23" s="38">
        <v>26375819</v>
      </c>
      <c r="F23" s="39">
        <v>25911951</v>
      </c>
      <c r="G23" s="39">
        <v>28331635</v>
      </c>
      <c r="H23" s="39">
        <v>28898267</v>
      </c>
    </row>
    <row r="24" spans="1:8" ht="12.75" customHeight="1" x14ac:dyDescent="0.25">
      <c r="A24" s="43"/>
      <c r="B24" s="45">
        <v>32</v>
      </c>
      <c r="C24" s="49" t="s">
        <v>53</v>
      </c>
      <c r="D24" s="50">
        <v>19662478.07</v>
      </c>
      <c r="E24" s="50">
        <v>22319542</v>
      </c>
      <c r="F24" s="39">
        <v>21636022</v>
      </c>
      <c r="G24" s="39">
        <v>22719293</v>
      </c>
      <c r="H24" s="39">
        <v>23065000</v>
      </c>
    </row>
    <row r="25" spans="1:8" ht="12.75" customHeight="1" x14ac:dyDescent="0.25">
      <c r="A25" s="43"/>
      <c r="B25" s="45">
        <v>34</v>
      </c>
      <c r="C25" s="49" t="s">
        <v>54</v>
      </c>
      <c r="D25" s="50">
        <v>90253.88</v>
      </c>
      <c r="E25" s="50">
        <v>74200</v>
      </c>
      <c r="F25" s="39">
        <v>75200</v>
      </c>
      <c r="G25" s="39">
        <v>75200</v>
      </c>
      <c r="H25" s="39">
        <v>75200</v>
      </c>
    </row>
    <row r="26" spans="1:8" ht="12.75" customHeight="1" x14ac:dyDescent="0.25">
      <c r="A26" s="43"/>
      <c r="B26" s="45">
        <v>35</v>
      </c>
      <c r="C26" s="49" t="s">
        <v>55</v>
      </c>
      <c r="D26" s="50">
        <v>77257.23</v>
      </c>
      <c r="E26" s="50">
        <v>52608</v>
      </c>
      <c r="F26" s="39">
        <v>83936</v>
      </c>
      <c r="G26" s="39">
        <v>52610</v>
      </c>
      <c r="H26" s="39">
        <v>52610</v>
      </c>
    </row>
    <row r="27" spans="1:8" ht="12.75" customHeight="1" x14ac:dyDescent="0.25">
      <c r="A27" s="43"/>
      <c r="B27" s="45">
        <v>36</v>
      </c>
      <c r="C27" s="49" t="s">
        <v>56</v>
      </c>
      <c r="D27" s="50">
        <v>2830117.2199999997</v>
      </c>
      <c r="E27" s="50">
        <v>3054270</v>
      </c>
      <c r="F27" s="39">
        <v>3243100</v>
      </c>
      <c r="G27" s="39">
        <v>3327040</v>
      </c>
      <c r="H27" s="39">
        <v>3500600</v>
      </c>
    </row>
    <row r="28" spans="1:8" ht="25.5" x14ac:dyDescent="0.25">
      <c r="A28" s="43"/>
      <c r="B28" s="44">
        <v>37</v>
      </c>
      <c r="C28" s="47" t="s">
        <v>57</v>
      </c>
      <c r="D28" s="51">
        <v>67040</v>
      </c>
      <c r="E28" s="51">
        <v>54000</v>
      </c>
      <c r="F28" s="42">
        <v>64400</v>
      </c>
      <c r="G28" s="42">
        <v>64400</v>
      </c>
      <c r="H28" s="42">
        <v>64400</v>
      </c>
    </row>
    <row r="29" spans="1:8" ht="12.75" customHeight="1" x14ac:dyDescent="0.25">
      <c r="A29" s="43"/>
      <c r="B29" s="45">
        <v>38</v>
      </c>
      <c r="C29" s="49" t="s">
        <v>85</v>
      </c>
      <c r="D29" s="50">
        <v>185355.24</v>
      </c>
      <c r="E29" s="50">
        <v>173355</v>
      </c>
      <c r="F29" s="39">
        <v>170000</v>
      </c>
      <c r="G29" s="39">
        <v>170000</v>
      </c>
      <c r="H29" s="39">
        <v>170000</v>
      </c>
    </row>
    <row r="30" spans="1:8" ht="12.75" customHeight="1" x14ac:dyDescent="0.25">
      <c r="A30" s="52">
        <v>4</v>
      </c>
      <c r="B30" s="53"/>
      <c r="C30" s="31" t="s">
        <v>58</v>
      </c>
      <c r="D30" s="32">
        <f>SUM(D31:D33)</f>
        <v>3684099.6500000004</v>
      </c>
      <c r="E30" s="32">
        <f t="shared" ref="E30:H30" si="3">SUM(E31:E33)</f>
        <v>34614894</v>
      </c>
      <c r="F30" s="33">
        <f t="shared" si="3"/>
        <v>55633605</v>
      </c>
      <c r="G30" s="33">
        <f t="shared" si="3"/>
        <v>14821550</v>
      </c>
      <c r="H30" s="33">
        <f t="shared" si="3"/>
        <v>15758250</v>
      </c>
    </row>
    <row r="31" spans="1:8" ht="12.75" customHeight="1" x14ac:dyDescent="0.25">
      <c r="A31" s="54"/>
      <c r="B31" s="40">
        <v>41</v>
      </c>
      <c r="C31" s="37" t="s">
        <v>59</v>
      </c>
      <c r="D31" s="38">
        <v>217128.74</v>
      </c>
      <c r="E31" s="38">
        <v>1203905</v>
      </c>
      <c r="F31" s="39">
        <v>1039000</v>
      </c>
      <c r="G31" s="39">
        <v>1039000</v>
      </c>
      <c r="H31" s="55">
        <v>3039000</v>
      </c>
    </row>
    <row r="32" spans="1:8" ht="12.75" customHeight="1" x14ac:dyDescent="0.25">
      <c r="A32" s="56"/>
      <c r="B32" s="40">
        <v>42</v>
      </c>
      <c r="C32" s="37" t="s">
        <v>60</v>
      </c>
      <c r="D32" s="38">
        <v>1531875.81</v>
      </c>
      <c r="E32" s="38">
        <v>12978115</v>
      </c>
      <c r="F32" s="39">
        <v>18701417</v>
      </c>
      <c r="G32" s="39">
        <v>10001550</v>
      </c>
      <c r="H32" s="55">
        <v>4239250</v>
      </c>
    </row>
    <row r="33" spans="1:8" ht="12.75" customHeight="1" x14ac:dyDescent="0.25">
      <c r="A33" s="56"/>
      <c r="B33" s="40">
        <v>45</v>
      </c>
      <c r="C33" s="49" t="s">
        <v>61</v>
      </c>
      <c r="D33" s="50">
        <v>1935095.1</v>
      </c>
      <c r="E33" s="50">
        <v>20432874</v>
      </c>
      <c r="F33" s="39">
        <v>35893188</v>
      </c>
      <c r="G33" s="39">
        <v>3781000</v>
      </c>
      <c r="H33" s="55">
        <v>8480000</v>
      </c>
    </row>
    <row r="34" spans="1:8" ht="12.75" customHeight="1" x14ac:dyDescent="0.25">
      <c r="D34" s="57"/>
      <c r="E34" s="57"/>
      <c r="F34" s="57"/>
      <c r="G34" s="57"/>
      <c r="H34" s="57"/>
    </row>
    <row r="35" spans="1:8" ht="12.75" customHeight="1" x14ac:dyDescent="0.25"/>
    <row r="36" spans="1:8" ht="12.75" customHeight="1" x14ac:dyDescent="0.25"/>
    <row r="37" spans="1:8" ht="12.75" customHeight="1" x14ac:dyDescent="0.25"/>
    <row r="38" spans="1:8" ht="12.75" customHeight="1" x14ac:dyDescent="0.25"/>
    <row r="39" spans="1:8" ht="12.75" customHeight="1" x14ac:dyDescent="0.25"/>
    <row r="40" spans="1:8" ht="12.75" customHeight="1" x14ac:dyDescent="0.25"/>
    <row r="41" spans="1:8" ht="12.75" customHeight="1" x14ac:dyDescent="0.25"/>
    <row r="42" spans="1:8" ht="12.75" customHeight="1" x14ac:dyDescent="0.25"/>
    <row r="43" spans="1:8" ht="12.75" customHeight="1" x14ac:dyDescent="0.25"/>
    <row r="44" spans="1:8" ht="12.75" customHeight="1" x14ac:dyDescent="0.25"/>
    <row r="45" spans="1:8" ht="12.75" customHeight="1" x14ac:dyDescent="0.25"/>
    <row r="46" spans="1:8" ht="12.75" customHeight="1" x14ac:dyDescent="0.25"/>
    <row r="47" spans="1:8" ht="12.75" customHeight="1" x14ac:dyDescent="0.25"/>
    <row r="48" spans="1:8" ht="12.75" customHeight="1" x14ac:dyDescent="0.25"/>
    <row r="49" ht="12.75" customHeight="1" x14ac:dyDescent="0.25"/>
    <row r="50" ht="12.75" customHeight="1" x14ac:dyDescent="0.25"/>
  </sheetData>
  <mergeCells count="7">
    <mergeCell ref="A20:B20"/>
    <mergeCell ref="A2:H2"/>
    <mergeCell ref="A4:H4"/>
    <mergeCell ref="A6:H6"/>
    <mergeCell ref="A8:B8"/>
    <mergeCell ref="A9:B9"/>
    <mergeCell ref="A19:B19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9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36E56-1067-48EF-962B-E71583F28608}">
  <dimension ref="A1:H29"/>
  <sheetViews>
    <sheetView view="pageBreakPreview" zoomScaleNormal="100" zoomScaleSheetLayoutView="100" workbookViewId="0">
      <selection activeCell="A2" sqref="A2:H2"/>
    </sheetView>
  </sheetViews>
  <sheetFormatPr defaultRowHeight="15" x14ac:dyDescent="0.25"/>
  <cols>
    <col min="1" max="2" width="5.7109375" customWidth="1"/>
    <col min="3" max="3" width="61" customWidth="1"/>
    <col min="4" max="8" width="14.7109375" customWidth="1"/>
  </cols>
  <sheetData>
    <row r="1" spans="1:8" ht="18" customHeight="1" x14ac:dyDescent="0.25">
      <c r="C1" s="2"/>
      <c r="D1" s="2"/>
      <c r="E1" s="2"/>
      <c r="F1" s="2"/>
      <c r="G1" s="2"/>
      <c r="H1" s="2"/>
    </row>
    <row r="2" spans="1:8" ht="15.75" x14ac:dyDescent="0.25">
      <c r="A2" s="120" t="s">
        <v>62</v>
      </c>
      <c r="B2" s="120"/>
      <c r="C2" s="120"/>
      <c r="D2" s="120"/>
      <c r="E2" s="120"/>
      <c r="F2" s="120"/>
      <c r="G2" s="120"/>
      <c r="H2" s="120"/>
    </row>
    <row r="3" spans="1:8" ht="18" customHeight="1" x14ac:dyDescent="0.25">
      <c r="C3" s="2"/>
      <c r="D3" s="2"/>
      <c r="E3" s="2"/>
      <c r="F3" s="2"/>
      <c r="G3" s="2"/>
      <c r="H3" s="2"/>
    </row>
    <row r="4" spans="1:8" ht="25.5" x14ac:dyDescent="0.25">
      <c r="A4" s="118" t="s">
        <v>40</v>
      </c>
      <c r="B4" s="119"/>
      <c r="C4" s="84" t="s">
        <v>41</v>
      </c>
      <c r="D4" s="85" t="s">
        <v>87</v>
      </c>
      <c r="E4" s="85" t="s">
        <v>88</v>
      </c>
      <c r="F4" s="86" t="s">
        <v>89</v>
      </c>
      <c r="G4" s="86" t="s">
        <v>3</v>
      </c>
      <c r="H4" s="86" t="s">
        <v>90</v>
      </c>
    </row>
    <row r="5" spans="1:8" ht="10.5" customHeight="1" x14ac:dyDescent="0.25">
      <c r="A5" s="116">
        <v>1</v>
      </c>
      <c r="B5" s="117"/>
      <c r="C5" s="87">
        <v>2</v>
      </c>
      <c r="D5" s="88">
        <v>3</v>
      </c>
      <c r="E5" s="88">
        <v>4</v>
      </c>
      <c r="F5" s="89">
        <v>5</v>
      </c>
      <c r="G5" s="89">
        <v>6</v>
      </c>
      <c r="H5" s="89">
        <v>7</v>
      </c>
    </row>
    <row r="6" spans="1:8" ht="12.75" customHeight="1" x14ac:dyDescent="0.25">
      <c r="A6" s="29"/>
      <c r="B6" s="30"/>
      <c r="C6" s="31" t="s">
        <v>42</v>
      </c>
      <c r="D6" s="32">
        <f>D7+D9+D11</f>
        <v>59100235.540000007</v>
      </c>
      <c r="E6" s="32">
        <f t="shared" ref="E6:H6" si="0">E7+E9+E11</f>
        <v>66039410</v>
      </c>
      <c r="F6" s="33">
        <f t="shared" si="0"/>
        <v>64112300</v>
      </c>
      <c r="G6" s="33">
        <f t="shared" si="0"/>
        <v>70618580</v>
      </c>
      <c r="H6" s="33">
        <f t="shared" si="0"/>
        <v>71236070</v>
      </c>
    </row>
    <row r="7" spans="1:8" ht="12.75" customHeight="1" x14ac:dyDescent="0.25">
      <c r="A7" s="34">
        <v>3</v>
      </c>
      <c r="B7" s="35"/>
      <c r="C7" s="31" t="s">
        <v>63</v>
      </c>
      <c r="D7" s="32">
        <f>D8</f>
        <v>26485746.440000001</v>
      </c>
      <c r="E7" s="32">
        <f t="shared" ref="E7:H7" si="1">E8</f>
        <v>30345810</v>
      </c>
      <c r="F7" s="33">
        <f t="shared" si="1"/>
        <v>28219900</v>
      </c>
      <c r="G7" s="33">
        <f t="shared" si="1"/>
        <v>31929380</v>
      </c>
      <c r="H7" s="33">
        <f t="shared" si="1"/>
        <v>32354930</v>
      </c>
    </row>
    <row r="8" spans="1:8" ht="12.75" customHeight="1" x14ac:dyDescent="0.25">
      <c r="A8" s="34"/>
      <c r="B8" s="40">
        <v>31</v>
      </c>
      <c r="C8" s="58" t="s">
        <v>63</v>
      </c>
      <c r="D8" s="38">
        <v>26485746.440000001</v>
      </c>
      <c r="E8" s="38">
        <v>30345810</v>
      </c>
      <c r="F8" s="39">
        <v>28219900</v>
      </c>
      <c r="G8" s="39">
        <v>31929380</v>
      </c>
      <c r="H8" s="39">
        <v>32354930</v>
      </c>
    </row>
    <row r="9" spans="1:8" ht="12.75" customHeight="1" x14ac:dyDescent="0.25">
      <c r="A9" s="52">
        <v>4</v>
      </c>
      <c r="B9" s="45"/>
      <c r="C9" s="31" t="s">
        <v>64</v>
      </c>
      <c r="D9" s="32">
        <f t="shared" ref="D9:H9" si="2">D10</f>
        <v>32614489.100000001</v>
      </c>
      <c r="E9" s="32">
        <f t="shared" si="2"/>
        <v>35692400</v>
      </c>
      <c r="F9" s="33">
        <f t="shared" si="2"/>
        <v>35892400</v>
      </c>
      <c r="G9" s="33">
        <f t="shared" si="2"/>
        <v>38689200</v>
      </c>
      <c r="H9" s="33">
        <f t="shared" si="2"/>
        <v>38881140</v>
      </c>
    </row>
    <row r="10" spans="1:8" ht="12.75" customHeight="1" x14ac:dyDescent="0.25">
      <c r="A10" s="43"/>
      <c r="B10" s="45">
        <v>43</v>
      </c>
      <c r="C10" s="59" t="s">
        <v>65</v>
      </c>
      <c r="D10" s="38">
        <v>32614489.100000001</v>
      </c>
      <c r="E10" s="38">
        <v>35692400</v>
      </c>
      <c r="F10" s="39">
        <v>35892400</v>
      </c>
      <c r="G10" s="39">
        <v>38689200</v>
      </c>
      <c r="H10" s="39">
        <v>38881140</v>
      </c>
    </row>
    <row r="11" spans="1:8" ht="25.5" x14ac:dyDescent="0.25">
      <c r="A11" s="52">
        <v>7</v>
      </c>
      <c r="B11" s="53"/>
      <c r="C11" s="31" t="s">
        <v>66</v>
      </c>
      <c r="D11" s="60">
        <f t="shared" ref="D11:H11" si="3">D12</f>
        <v>0</v>
      </c>
      <c r="E11" s="60">
        <f t="shared" si="3"/>
        <v>1200</v>
      </c>
      <c r="F11" s="61">
        <f t="shared" si="3"/>
        <v>0</v>
      </c>
      <c r="G11" s="61">
        <f t="shared" si="3"/>
        <v>0</v>
      </c>
      <c r="H11" s="61">
        <f t="shared" si="3"/>
        <v>0</v>
      </c>
    </row>
    <row r="12" spans="1:8" ht="25.5" x14ac:dyDescent="0.25">
      <c r="A12" s="54"/>
      <c r="B12" s="40">
        <v>71</v>
      </c>
      <c r="C12" s="59" t="s">
        <v>66</v>
      </c>
      <c r="D12" s="41"/>
      <c r="E12" s="41">
        <v>1200</v>
      </c>
      <c r="F12" s="42"/>
      <c r="G12" s="42"/>
      <c r="H12" s="42"/>
    </row>
    <row r="13" spans="1:8" ht="18" customHeight="1" x14ac:dyDescent="0.25">
      <c r="C13" s="62"/>
      <c r="D13" s="63"/>
      <c r="E13" s="63"/>
      <c r="F13" s="64"/>
      <c r="G13" s="64"/>
      <c r="H13" s="64"/>
    </row>
    <row r="14" spans="1:8" ht="25.5" x14ac:dyDescent="0.25">
      <c r="A14" s="118" t="s">
        <v>40</v>
      </c>
      <c r="B14" s="119"/>
      <c r="C14" s="84" t="s">
        <v>41</v>
      </c>
      <c r="D14" s="85" t="str">
        <f>D4</f>
        <v>IZVRŠENJE
2024.</v>
      </c>
      <c r="E14" s="85" t="str">
        <f>E4</f>
        <v>TEKUĆI PLAN
2025.</v>
      </c>
      <c r="F14" s="85" t="str">
        <f>F4</f>
        <v>PLAN 
2026.</v>
      </c>
      <c r="G14" s="85" t="str">
        <f>G4</f>
        <v>PROJEKCIJA 
2027.</v>
      </c>
      <c r="H14" s="85" t="str">
        <f>H4</f>
        <v>PROJEKCIJA 
2028.</v>
      </c>
    </row>
    <row r="15" spans="1:8" ht="12.75" customHeight="1" x14ac:dyDescent="0.25">
      <c r="A15" s="116">
        <v>1</v>
      </c>
      <c r="B15" s="117"/>
      <c r="C15" s="87">
        <v>2</v>
      </c>
      <c r="D15" s="88">
        <v>3</v>
      </c>
      <c r="E15" s="88">
        <v>4</v>
      </c>
      <c r="F15" s="89">
        <v>5</v>
      </c>
      <c r="G15" s="89">
        <v>6</v>
      </c>
      <c r="H15" s="89">
        <v>7</v>
      </c>
    </row>
    <row r="16" spans="1:8" ht="12.75" customHeight="1" x14ac:dyDescent="0.25">
      <c r="A16" s="29"/>
      <c r="B16" s="30"/>
      <c r="C16" s="31" t="s">
        <v>50</v>
      </c>
      <c r="D16" s="32">
        <f>D17+D19+D21</f>
        <v>50974925.439999998</v>
      </c>
      <c r="E16" s="32">
        <f t="shared" ref="E16:H16" si="4">E17+E19+E21</f>
        <v>86718688</v>
      </c>
      <c r="F16" s="33">
        <f t="shared" si="4"/>
        <v>106818214</v>
      </c>
      <c r="G16" s="33">
        <f t="shared" si="4"/>
        <v>69561728</v>
      </c>
      <c r="H16" s="33">
        <f t="shared" si="4"/>
        <v>71584327</v>
      </c>
    </row>
    <row r="17" spans="1:8" ht="12.75" customHeight="1" x14ac:dyDescent="0.25">
      <c r="A17" s="34">
        <v>3</v>
      </c>
      <c r="B17" s="35"/>
      <c r="C17" s="31" t="s">
        <v>63</v>
      </c>
      <c r="D17" s="32">
        <f>D18</f>
        <v>25541843.43</v>
      </c>
      <c r="E17" s="32">
        <f t="shared" ref="E17:H17" si="5">E18</f>
        <v>35898139</v>
      </c>
      <c r="F17" s="33">
        <f t="shared" si="5"/>
        <v>37643861</v>
      </c>
      <c r="G17" s="33">
        <f t="shared" si="5"/>
        <v>31634872</v>
      </c>
      <c r="H17" s="33">
        <f t="shared" si="5"/>
        <v>33683166</v>
      </c>
    </row>
    <row r="18" spans="1:8" ht="12.75" customHeight="1" x14ac:dyDescent="0.25">
      <c r="A18" s="34"/>
      <c r="B18" s="40">
        <v>31</v>
      </c>
      <c r="C18" s="58" t="s">
        <v>63</v>
      </c>
      <c r="D18" s="38">
        <v>25541843.43</v>
      </c>
      <c r="E18" s="38">
        <v>35898139</v>
      </c>
      <c r="F18" s="39">
        <v>37643861</v>
      </c>
      <c r="G18" s="39">
        <v>31634872</v>
      </c>
      <c r="H18" s="39">
        <v>33683166</v>
      </c>
    </row>
    <row r="19" spans="1:8" ht="12.75" customHeight="1" x14ac:dyDescent="0.25">
      <c r="A19" s="52">
        <v>4</v>
      </c>
      <c r="B19" s="45"/>
      <c r="C19" s="31" t="s">
        <v>64</v>
      </c>
      <c r="D19" s="32">
        <f t="shared" ref="D19:H19" si="6">D20</f>
        <v>25433082.009999994</v>
      </c>
      <c r="E19" s="32">
        <f t="shared" si="6"/>
        <v>50819349</v>
      </c>
      <c r="F19" s="33">
        <f t="shared" si="6"/>
        <v>69174353</v>
      </c>
      <c r="G19" s="33">
        <f t="shared" si="6"/>
        <v>37926856</v>
      </c>
      <c r="H19" s="33">
        <f t="shared" si="6"/>
        <v>37901161</v>
      </c>
    </row>
    <row r="20" spans="1:8" ht="12.75" customHeight="1" x14ac:dyDescent="0.25">
      <c r="A20" s="43"/>
      <c r="B20" s="45">
        <v>43</v>
      </c>
      <c r="C20" s="59" t="s">
        <v>65</v>
      </c>
      <c r="D20" s="38">
        <v>25433082.009999994</v>
      </c>
      <c r="E20" s="38">
        <v>50819349</v>
      </c>
      <c r="F20" s="39">
        <v>69174353</v>
      </c>
      <c r="G20" s="39">
        <v>37926856</v>
      </c>
      <c r="H20" s="39">
        <v>37901161</v>
      </c>
    </row>
    <row r="21" spans="1:8" ht="25.5" x14ac:dyDescent="0.25">
      <c r="A21" s="52">
        <v>7</v>
      </c>
      <c r="B21" s="53"/>
      <c r="C21" s="31" t="s">
        <v>66</v>
      </c>
      <c r="D21" s="60">
        <f t="shared" ref="D21:H21" si="7">D22</f>
        <v>0</v>
      </c>
      <c r="E21" s="60">
        <f t="shared" si="7"/>
        <v>1200</v>
      </c>
      <c r="F21" s="61">
        <f t="shared" si="7"/>
        <v>0</v>
      </c>
      <c r="G21" s="61">
        <f t="shared" si="7"/>
        <v>0</v>
      </c>
      <c r="H21" s="61">
        <f t="shared" si="7"/>
        <v>0</v>
      </c>
    </row>
    <row r="22" spans="1:8" ht="25.5" x14ac:dyDescent="0.25">
      <c r="A22" s="54"/>
      <c r="B22" s="40">
        <v>71</v>
      </c>
      <c r="C22" s="59" t="s">
        <v>66</v>
      </c>
      <c r="D22" s="41"/>
      <c r="E22" s="41">
        <v>1200</v>
      </c>
      <c r="F22" s="42"/>
      <c r="G22" s="42"/>
      <c r="H22" s="42"/>
    </row>
    <row r="23" spans="1:8" ht="12.75" customHeight="1" x14ac:dyDescent="0.25"/>
    <row r="24" spans="1:8" ht="12.75" customHeight="1" x14ac:dyDescent="0.25"/>
    <row r="25" spans="1:8" ht="12.75" customHeight="1" x14ac:dyDescent="0.25"/>
    <row r="26" spans="1:8" ht="12.75" customHeight="1" x14ac:dyDescent="0.25"/>
    <row r="27" spans="1:8" ht="12.75" customHeight="1" x14ac:dyDescent="0.25"/>
    <row r="28" spans="1:8" ht="12.75" customHeight="1" x14ac:dyDescent="0.25"/>
    <row r="29" spans="1:8" ht="12.75" customHeight="1" x14ac:dyDescent="0.25"/>
  </sheetData>
  <mergeCells count="5">
    <mergeCell ref="A2:H2"/>
    <mergeCell ref="A4:B4"/>
    <mergeCell ref="A5:B5"/>
    <mergeCell ref="A14:B14"/>
    <mergeCell ref="A15:B15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9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F8AFC-B430-40F8-9C49-89348CCAEAE5}">
  <dimension ref="A1:H28"/>
  <sheetViews>
    <sheetView view="pageBreakPreview" zoomScaleNormal="100" zoomScaleSheetLayoutView="100" workbookViewId="0">
      <selection activeCell="A2" sqref="A2:H2"/>
    </sheetView>
  </sheetViews>
  <sheetFormatPr defaultRowHeight="15" x14ac:dyDescent="0.25"/>
  <cols>
    <col min="1" max="2" width="5.7109375" customWidth="1"/>
    <col min="3" max="3" width="61" customWidth="1"/>
    <col min="4" max="8" width="14.7109375" customWidth="1"/>
  </cols>
  <sheetData>
    <row r="1" spans="1:8" ht="18" customHeight="1" x14ac:dyDescent="0.25"/>
    <row r="2" spans="1:8" ht="15.75" x14ac:dyDescent="0.25">
      <c r="A2" s="120" t="s">
        <v>67</v>
      </c>
      <c r="B2" s="120"/>
      <c r="C2" s="120"/>
      <c r="D2" s="120"/>
      <c r="E2" s="120"/>
      <c r="F2" s="120"/>
      <c r="G2" s="120"/>
      <c r="H2" s="120"/>
    </row>
    <row r="3" spans="1:8" ht="18" customHeight="1" x14ac:dyDescent="0.25">
      <c r="C3" s="2"/>
      <c r="D3" s="2"/>
      <c r="E3" s="2"/>
      <c r="F3" s="2"/>
      <c r="G3" s="2"/>
      <c r="H3" s="2"/>
    </row>
    <row r="4" spans="1:8" ht="25.5" x14ac:dyDescent="0.25">
      <c r="A4" s="118" t="s">
        <v>40</v>
      </c>
      <c r="B4" s="119"/>
      <c r="C4" s="84" t="s">
        <v>41</v>
      </c>
      <c r="D4" s="85" t="s">
        <v>87</v>
      </c>
      <c r="E4" s="85" t="s">
        <v>88</v>
      </c>
      <c r="F4" s="86" t="s">
        <v>89</v>
      </c>
      <c r="G4" s="86" t="s">
        <v>3</v>
      </c>
      <c r="H4" s="86" t="s">
        <v>90</v>
      </c>
    </row>
    <row r="5" spans="1:8" ht="11.25" customHeight="1" x14ac:dyDescent="0.25">
      <c r="A5" s="116">
        <v>1</v>
      </c>
      <c r="B5" s="117"/>
      <c r="C5" s="87">
        <v>2</v>
      </c>
      <c r="D5" s="88">
        <v>3</v>
      </c>
      <c r="E5" s="88">
        <v>4</v>
      </c>
      <c r="F5" s="89">
        <v>5</v>
      </c>
      <c r="G5" s="89">
        <v>6</v>
      </c>
      <c r="H5" s="89">
        <v>7</v>
      </c>
    </row>
    <row r="6" spans="1:8" ht="12.75" customHeight="1" x14ac:dyDescent="0.25">
      <c r="A6" s="29"/>
      <c r="B6" s="30"/>
      <c r="C6" s="31" t="s">
        <v>50</v>
      </c>
      <c r="D6" s="32">
        <f>D7</f>
        <v>50974925.439999998</v>
      </c>
      <c r="E6" s="32">
        <f t="shared" ref="E6:H7" si="0">E7</f>
        <v>86718688</v>
      </c>
      <c r="F6" s="33">
        <f t="shared" si="0"/>
        <v>106818214</v>
      </c>
      <c r="G6" s="33">
        <f t="shared" si="0"/>
        <v>69561728</v>
      </c>
      <c r="H6" s="33">
        <f t="shared" si="0"/>
        <v>71584327</v>
      </c>
    </row>
    <row r="7" spans="1:8" ht="12.75" customHeight="1" x14ac:dyDescent="0.25">
      <c r="A7" s="65" t="s">
        <v>68</v>
      </c>
      <c r="B7" s="35"/>
      <c r="C7" s="31" t="s">
        <v>69</v>
      </c>
      <c r="D7" s="32">
        <f>D8</f>
        <v>50974925.439999998</v>
      </c>
      <c r="E7" s="32">
        <f t="shared" si="0"/>
        <v>86718688</v>
      </c>
      <c r="F7" s="33">
        <f t="shared" si="0"/>
        <v>106818214</v>
      </c>
      <c r="G7" s="33">
        <f t="shared" si="0"/>
        <v>69561728</v>
      </c>
      <c r="H7" s="33">
        <f t="shared" si="0"/>
        <v>71584327</v>
      </c>
    </row>
    <row r="8" spans="1:8" ht="12.75" customHeight="1" x14ac:dyDescent="0.25">
      <c r="A8" s="34"/>
      <c r="B8" s="66" t="s">
        <v>70</v>
      </c>
      <c r="C8" s="58" t="s">
        <v>71</v>
      </c>
      <c r="D8" s="38">
        <v>50974925.439999998</v>
      </c>
      <c r="E8" s="38">
        <v>86718688</v>
      </c>
      <c r="F8" s="39">
        <v>106818214</v>
      </c>
      <c r="G8" s="39">
        <v>69561728</v>
      </c>
      <c r="H8" s="39">
        <v>71584327</v>
      </c>
    </row>
    <row r="9" spans="1:8" ht="12.75" customHeight="1" x14ac:dyDescent="0.25"/>
    <row r="10" spans="1:8" ht="12.75" customHeight="1" x14ac:dyDescent="0.25"/>
    <row r="11" spans="1:8" ht="12.75" customHeight="1" x14ac:dyDescent="0.25"/>
    <row r="12" spans="1:8" ht="12.75" customHeight="1" x14ac:dyDescent="0.25"/>
    <row r="13" spans="1:8" ht="12.75" customHeight="1" x14ac:dyDescent="0.25"/>
    <row r="14" spans="1:8" ht="12.75" customHeight="1" x14ac:dyDescent="0.25"/>
    <row r="15" spans="1:8" ht="12.75" customHeight="1" x14ac:dyDescent="0.25"/>
    <row r="16" spans="1:8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</sheetData>
  <mergeCells count="3">
    <mergeCell ref="A2:H2"/>
    <mergeCell ref="A4:B4"/>
    <mergeCell ref="A5:B5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9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47D50-964E-4EA6-B081-AEA2801EAAF2}">
  <dimension ref="A1:H43"/>
  <sheetViews>
    <sheetView view="pageBreakPreview" zoomScaleNormal="100" zoomScaleSheetLayoutView="100" workbookViewId="0">
      <selection activeCell="A2" sqref="A2:H2"/>
    </sheetView>
  </sheetViews>
  <sheetFormatPr defaultRowHeight="15" x14ac:dyDescent="0.25"/>
  <cols>
    <col min="1" max="2" width="5.7109375" customWidth="1"/>
    <col min="3" max="3" width="61" customWidth="1"/>
    <col min="4" max="8" width="14.7109375" customWidth="1"/>
  </cols>
  <sheetData>
    <row r="1" spans="1:8" ht="18" customHeight="1" x14ac:dyDescent="0.25"/>
    <row r="2" spans="1:8" ht="15.75" customHeight="1" x14ac:dyDescent="0.25">
      <c r="A2" s="120" t="s">
        <v>72</v>
      </c>
      <c r="B2" s="120"/>
      <c r="C2" s="120"/>
      <c r="D2" s="120"/>
      <c r="E2" s="120"/>
      <c r="F2" s="120"/>
      <c r="G2" s="120"/>
      <c r="H2" s="120"/>
    </row>
    <row r="3" spans="1:8" ht="18" x14ac:dyDescent="0.25">
      <c r="B3" s="2"/>
      <c r="C3" s="2"/>
      <c r="D3" s="2"/>
      <c r="E3" s="2"/>
      <c r="F3" s="2"/>
      <c r="G3" s="2"/>
      <c r="H3" s="2"/>
    </row>
    <row r="4" spans="1:8" ht="25.5" customHeight="1" x14ac:dyDescent="0.25">
      <c r="A4" s="118" t="s">
        <v>73</v>
      </c>
      <c r="B4" s="119"/>
      <c r="C4" s="84" t="s">
        <v>41</v>
      </c>
      <c r="D4" s="85" t="s">
        <v>87</v>
      </c>
      <c r="E4" s="85" t="s">
        <v>88</v>
      </c>
      <c r="F4" s="86" t="s">
        <v>89</v>
      </c>
      <c r="G4" s="86" t="s">
        <v>3</v>
      </c>
      <c r="H4" s="86" t="s">
        <v>90</v>
      </c>
    </row>
    <row r="5" spans="1:8" ht="11.25" customHeight="1" x14ac:dyDescent="0.25">
      <c r="A5" s="116">
        <v>1</v>
      </c>
      <c r="B5" s="117"/>
      <c r="C5" s="87">
        <v>2</v>
      </c>
      <c r="D5" s="88">
        <v>3</v>
      </c>
      <c r="E5" s="88">
        <v>4</v>
      </c>
      <c r="F5" s="89">
        <v>5</v>
      </c>
      <c r="G5" s="89">
        <v>6</v>
      </c>
      <c r="H5" s="89">
        <v>7</v>
      </c>
    </row>
    <row r="6" spans="1:8" ht="25.5" x14ac:dyDescent="0.25">
      <c r="A6" s="121" t="s">
        <v>74</v>
      </c>
      <c r="B6" s="122"/>
      <c r="C6" s="72" t="s">
        <v>91</v>
      </c>
      <c r="D6" s="60">
        <f>D7</f>
        <v>50974925.439999998</v>
      </c>
      <c r="E6" s="60">
        <f t="shared" ref="E6:G7" si="0">E7</f>
        <v>86718688</v>
      </c>
      <c r="F6" s="60">
        <f t="shared" si="0"/>
        <v>106818214</v>
      </c>
      <c r="G6" s="60">
        <f t="shared" si="0"/>
        <v>69561728</v>
      </c>
      <c r="H6" s="60">
        <f>H7</f>
        <v>71584327</v>
      </c>
    </row>
    <row r="7" spans="1:8" x14ac:dyDescent="0.25">
      <c r="A7" s="123">
        <v>10</v>
      </c>
      <c r="B7" s="124"/>
      <c r="C7" s="72" t="s">
        <v>75</v>
      </c>
      <c r="D7" s="60">
        <f>D8</f>
        <v>50974925.439999998</v>
      </c>
      <c r="E7" s="60">
        <f t="shared" si="0"/>
        <v>86718688</v>
      </c>
      <c r="F7" s="60">
        <f t="shared" si="0"/>
        <v>106818214</v>
      </c>
      <c r="G7" s="60">
        <f t="shared" si="0"/>
        <v>69561728</v>
      </c>
      <c r="H7" s="60">
        <f>H8</f>
        <v>71584327</v>
      </c>
    </row>
    <row r="8" spans="1:8" ht="25.5" x14ac:dyDescent="0.25">
      <c r="A8" s="121">
        <v>22218</v>
      </c>
      <c r="B8" s="122"/>
      <c r="C8" s="72" t="s">
        <v>76</v>
      </c>
      <c r="D8" s="60">
        <f>SUM(D9:D11)</f>
        <v>50974925.439999998</v>
      </c>
      <c r="E8" s="60">
        <f t="shared" ref="E8:H8" si="1">SUM(E9:E11)</f>
        <v>86718688</v>
      </c>
      <c r="F8" s="60">
        <f t="shared" si="1"/>
        <v>106818214</v>
      </c>
      <c r="G8" s="60">
        <f t="shared" si="1"/>
        <v>69561728</v>
      </c>
      <c r="H8" s="60">
        <f t="shared" si="1"/>
        <v>71584327</v>
      </c>
    </row>
    <row r="9" spans="1:8" x14ac:dyDescent="0.25">
      <c r="A9" s="69">
        <v>3</v>
      </c>
      <c r="B9" s="70"/>
      <c r="C9" s="72" t="s">
        <v>77</v>
      </c>
      <c r="D9" s="60">
        <f>D15</f>
        <v>25541843.43</v>
      </c>
      <c r="E9" s="60">
        <f t="shared" ref="E9:H9" si="2">E15</f>
        <v>35898139</v>
      </c>
      <c r="F9" s="61">
        <f t="shared" si="2"/>
        <v>37643861</v>
      </c>
      <c r="G9" s="61">
        <f t="shared" si="2"/>
        <v>31634872</v>
      </c>
      <c r="H9" s="61">
        <f t="shared" si="2"/>
        <v>33683166</v>
      </c>
    </row>
    <row r="10" spans="1:8" ht="15" customHeight="1" x14ac:dyDescent="0.25">
      <c r="A10" s="69">
        <v>4</v>
      </c>
      <c r="B10" s="70"/>
      <c r="C10" s="72" t="s">
        <v>78</v>
      </c>
      <c r="D10" s="60">
        <f>D22</f>
        <v>25433082.009999994</v>
      </c>
      <c r="E10" s="60">
        <f t="shared" ref="E10:H10" si="3">E22</f>
        <v>50819349</v>
      </c>
      <c r="F10" s="61">
        <f t="shared" si="3"/>
        <v>69174353</v>
      </c>
      <c r="G10" s="61">
        <f t="shared" si="3"/>
        <v>37926856</v>
      </c>
      <c r="H10" s="61">
        <f t="shared" si="3"/>
        <v>37901161</v>
      </c>
    </row>
    <row r="11" spans="1:8" ht="25.5" x14ac:dyDescent="0.25">
      <c r="A11" s="69">
        <v>7</v>
      </c>
      <c r="B11" s="70"/>
      <c r="C11" s="72" t="s">
        <v>93</v>
      </c>
      <c r="D11" s="60">
        <f>D35</f>
        <v>0</v>
      </c>
      <c r="E11" s="60">
        <f t="shared" ref="E11:H11" si="4">E35</f>
        <v>1200</v>
      </c>
      <c r="F11" s="61">
        <f t="shared" si="4"/>
        <v>0</v>
      </c>
      <c r="G11" s="61">
        <f t="shared" si="4"/>
        <v>0</v>
      </c>
      <c r="H11" s="61">
        <f t="shared" si="4"/>
        <v>0</v>
      </c>
    </row>
    <row r="12" spans="1:8" ht="15.75" customHeight="1" x14ac:dyDescent="0.25">
      <c r="A12" s="67">
        <v>34</v>
      </c>
      <c r="B12" s="68"/>
      <c r="C12" s="72" t="s">
        <v>79</v>
      </c>
      <c r="D12" s="60">
        <f>D13</f>
        <v>50974925.439999998</v>
      </c>
      <c r="E12" s="60">
        <f t="shared" ref="E12:H12" si="5">E13</f>
        <v>86718688</v>
      </c>
      <c r="F12" s="61">
        <f t="shared" si="5"/>
        <v>106818214</v>
      </c>
      <c r="G12" s="61">
        <f t="shared" si="5"/>
        <v>69561728</v>
      </c>
      <c r="H12" s="61">
        <f t="shared" si="5"/>
        <v>71584327</v>
      </c>
    </row>
    <row r="13" spans="1:8" x14ac:dyDescent="0.25">
      <c r="A13" s="125">
        <v>3401</v>
      </c>
      <c r="B13" s="126"/>
      <c r="C13" s="72" t="s">
        <v>80</v>
      </c>
      <c r="D13" s="60">
        <f>D16+D19+D23+D31+D36</f>
        <v>50974925.439999998</v>
      </c>
      <c r="E13" s="60">
        <f>E16+E19+E23+E31+E36</f>
        <v>86718688</v>
      </c>
      <c r="F13" s="60">
        <f>F16+F19+F23+F31+F36</f>
        <v>106818214</v>
      </c>
      <c r="G13" s="60">
        <f>G16+G19+G23+G31+G36</f>
        <v>69561728</v>
      </c>
      <c r="H13" s="60">
        <f>H16+H19+H23+H31+H36</f>
        <v>71584327</v>
      </c>
    </row>
    <row r="14" spans="1:8" ht="25.5" x14ac:dyDescent="0.25">
      <c r="A14" s="121" t="s">
        <v>81</v>
      </c>
      <c r="B14" s="122"/>
      <c r="C14" s="72" t="s">
        <v>82</v>
      </c>
      <c r="D14" s="60">
        <f>D15+D22+D35</f>
        <v>50974925.439999998</v>
      </c>
      <c r="E14" s="60">
        <f>E15+E22+E35</f>
        <v>86718688</v>
      </c>
      <c r="F14" s="60">
        <f>F15+F22+F35</f>
        <v>106818214</v>
      </c>
      <c r="G14" s="60">
        <f>G15+G22+G35</f>
        <v>69561728</v>
      </c>
      <c r="H14" s="60">
        <f>H15+H22+H35</f>
        <v>71584327</v>
      </c>
    </row>
    <row r="15" spans="1:8" x14ac:dyDescent="0.25">
      <c r="A15" s="71">
        <v>31</v>
      </c>
      <c r="B15" s="30"/>
      <c r="C15" s="72" t="s">
        <v>83</v>
      </c>
      <c r="D15" s="32">
        <f>D16+D19</f>
        <v>25541843.43</v>
      </c>
      <c r="E15" s="32">
        <f>E16+E19</f>
        <v>35898139</v>
      </c>
      <c r="F15" s="33">
        <f>F16+F19</f>
        <v>37643861</v>
      </c>
      <c r="G15" s="33">
        <f>G16+G19</f>
        <v>31634872</v>
      </c>
      <c r="H15" s="33">
        <f>H16+H19</f>
        <v>33683166</v>
      </c>
    </row>
    <row r="16" spans="1:8" ht="12.75" customHeight="1" x14ac:dyDescent="0.25">
      <c r="A16" s="73">
        <v>3</v>
      </c>
      <c r="B16" s="30"/>
      <c r="C16" s="72" t="s">
        <v>51</v>
      </c>
      <c r="D16" s="32">
        <f>SUM(D17:D18)</f>
        <v>24375352.640000001</v>
      </c>
      <c r="E16" s="32">
        <f>SUM(E17:E18)</f>
        <v>25372704</v>
      </c>
      <c r="F16" s="33">
        <f>SUM(F17:F18)</f>
        <v>25736749</v>
      </c>
      <c r="G16" s="33">
        <f>SUM(G17:G18)</f>
        <v>28909372</v>
      </c>
      <c r="H16" s="33">
        <f>SUM(H17:H18)</f>
        <v>29275966</v>
      </c>
    </row>
    <row r="17" spans="1:8" ht="12.75" customHeight="1" x14ac:dyDescent="0.25">
      <c r="A17" s="74"/>
      <c r="B17" s="75">
        <v>31</v>
      </c>
      <c r="C17" s="76" t="s">
        <v>52</v>
      </c>
      <c r="D17" s="38">
        <v>13154868.35</v>
      </c>
      <c r="E17" s="38">
        <v>12853126</v>
      </c>
      <c r="F17" s="39">
        <v>13591487</v>
      </c>
      <c r="G17" s="39">
        <v>15764761</v>
      </c>
      <c r="H17" s="39">
        <v>16080056</v>
      </c>
    </row>
    <row r="18" spans="1:8" ht="12.75" customHeight="1" x14ac:dyDescent="0.25">
      <c r="A18" s="74"/>
      <c r="B18" s="75">
        <v>32</v>
      </c>
      <c r="C18" s="76" t="s">
        <v>53</v>
      </c>
      <c r="D18" s="38">
        <v>11220484.290000003</v>
      </c>
      <c r="E18" s="38">
        <v>12519578</v>
      </c>
      <c r="F18" s="39">
        <v>12145262</v>
      </c>
      <c r="G18" s="39">
        <v>13144611</v>
      </c>
      <c r="H18" s="39">
        <v>13195910</v>
      </c>
    </row>
    <row r="19" spans="1:8" ht="12.75" customHeight="1" x14ac:dyDescent="0.25">
      <c r="A19" s="73">
        <v>4</v>
      </c>
      <c r="B19" s="30"/>
      <c r="C19" s="72" t="s">
        <v>58</v>
      </c>
      <c r="D19" s="32">
        <f>SUM(D20:D21)</f>
        <v>1166490.79</v>
      </c>
      <c r="E19" s="32">
        <f t="shared" ref="E19:H19" si="6">SUM(E20:E21)</f>
        <v>10525435</v>
      </c>
      <c r="F19" s="33">
        <f t="shared" si="6"/>
        <v>11907112</v>
      </c>
      <c r="G19" s="33">
        <f t="shared" si="6"/>
        <v>2725500</v>
      </c>
      <c r="H19" s="33">
        <f t="shared" si="6"/>
        <v>4407200</v>
      </c>
    </row>
    <row r="20" spans="1:8" ht="12.75" customHeight="1" x14ac:dyDescent="0.25">
      <c r="A20" s="74"/>
      <c r="B20" s="75">
        <v>42</v>
      </c>
      <c r="C20" s="76" t="s">
        <v>60</v>
      </c>
      <c r="D20" s="38">
        <v>227651.79</v>
      </c>
      <c r="E20" s="38">
        <v>893045</v>
      </c>
      <c r="F20" s="39">
        <v>6617737</v>
      </c>
      <c r="G20" s="39">
        <v>2674500</v>
      </c>
      <c r="H20" s="39">
        <v>331200</v>
      </c>
    </row>
    <row r="21" spans="1:8" s="100" customFormat="1" ht="12.75" customHeight="1" x14ac:dyDescent="0.2">
      <c r="A21" s="96"/>
      <c r="B21" s="97">
        <v>45</v>
      </c>
      <c r="C21" s="98" t="s">
        <v>61</v>
      </c>
      <c r="D21" s="99">
        <v>938839</v>
      </c>
      <c r="E21" s="99">
        <v>9632390</v>
      </c>
      <c r="F21" s="99">
        <v>5289375</v>
      </c>
      <c r="G21" s="99">
        <v>51000</v>
      </c>
      <c r="H21" s="99">
        <v>4076000</v>
      </c>
    </row>
    <row r="22" spans="1:8" x14ac:dyDescent="0.25">
      <c r="A22" s="77">
        <v>43</v>
      </c>
      <c r="B22" s="78"/>
      <c r="C22" s="79" t="s">
        <v>84</v>
      </c>
      <c r="D22" s="80">
        <f>D23+D31</f>
        <v>25433082.009999994</v>
      </c>
      <c r="E22" s="80">
        <f t="shared" ref="E22:H22" si="7">E23+E31</f>
        <v>50819349</v>
      </c>
      <c r="F22" s="80">
        <f t="shared" si="7"/>
        <v>69174353</v>
      </c>
      <c r="G22" s="80">
        <f t="shared" si="7"/>
        <v>37926856</v>
      </c>
      <c r="H22" s="80">
        <f t="shared" si="7"/>
        <v>37901161</v>
      </c>
    </row>
    <row r="23" spans="1:8" ht="12.75" customHeight="1" x14ac:dyDescent="0.25">
      <c r="A23" s="81">
        <v>3</v>
      </c>
      <c r="B23" s="82"/>
      <c r="C23" s="79" t="s">
        <v>51</v>
      </c>
      <c r="D23" s="80">
        <f>SUM(D24:D30)</f>
        <v>22915473.149999995</v>
      </c>
      <c r="E23" s="80">
        <f t="shared" ref="E23:H23" si="8">SUM(E24:E30)</f>
        <v>26731090</v>
      </c>
      <c r="F23" s="80">
        <f t="shared" si="8"/>
        <v>25447860</v>
      </c>
      <c r="G23" s="80">
        <f t="shared" si="8"/>
        <v>25830806</v>
      </c>
      <c r="H23" s="80">
        <f t="shared" si="8"/>
        <v>26550111</v>
      </c>
    </row>
    <row r="24" spans="1:8" ht="12.75" customHeight="1" x14ac:dyDescent="0.25">
      <c r="A24" s="96"/>
      <c r="B24" s="97">
        <v>31</v>
      </c>
      <c r="C24" s="98" t="s">
        <v>52</v>
      </c>
      <c r="D24" s="99">
        <v>11223455.800000001</v>
      </c>
      <c r="E24" s="99">
        <v>13522693</v>
      </c>
      <c r="F24" s="99">
        <v>12320464</v>
      </c>
      <c r="G24" s="99">
        <v>12566874</v>
      </c>
      <c r="H24" s="99">
        <v>12818211</v>
      </c>
    </row>
    <row r="25" spans="1:8" ht="12.75" customHeight="1" x14ac:dyDescent="0.25">
      <c r="A25" s="96"/>
      <c r="B25" s="97">
        <v>32</v>
      </c>
      <c r="C25" s="98" t="s">
        <v>53</v>
      </c>
      <c r="D25" s="99">
        <v>8441993.7799999993</v>
      </c>
      <c r="E25" s="99">
        <v>9799964</v>
      </c>
      <c r="F25" s="99">
        <v>9490760</v>
      </c>
      <c r="G25" s="99">
        <v>9574682</v>
      </c>
      <c r="H25" s="99">
        <v>9869090</v>
      </c>
    </row>
    <row r="26" spans="1:8" ht="12.75" customHeight="1" x14ac:dyDescent="0.25">
      <c r="A26" s="96"/>
      <c r="B26" s="97">
        <v>34</v>
      </c>
      <c r="C26" s="98" t="s">
        <v>54</v>
      </c>
      <c r="D26" s="99">
        <v>90253.88</v>
      </c>
      <c r="E26" s="99">
        <v>74200</v>
      </c>
      <c r="F26" s="99">
        <v>75200</v>
      </c>
      <c r="G26" s="99">
        <v>75200</v>
      </c>
      <c r="H26" s="99">
        <v>75200</v>
      </c>
    </row>
    <row r="27" spans="1:8" ht="12.75" customHeight="1" x14ac:dyDescent="0.25">
      <c r="A27" s="96"/>
      <c r="B27" s="97">
        <v>35</v>
      </c>
      <c r="C27" s="98" t="s">
        <v>55</v>
      </c>
      <c r="D27" s="99">
        <v>77257.23</v>
      </c>
      <c r="E27" s="99">
        <v>52608</v>
      </c>
      <c r="F27" s="99">
        <v>83936</v>
      </c>
      <c r="G27" s="99">
        <v>52610</v>
      </c>
      <c r="H27" s="99">
        <v>52610</v>
      </c>
    </row>
    <row r="28" spans="1:8" ht="12.75" customHeight="1" x14ac:dyDescent="0.25">
      <c r="A28" s="96"/>
      <c r="B28" s="97">
        <v>36</v>
      </c>
      <c r="C28" s="98" t="s">
        <v>56</v>
      </c>
      <c r="D28" s="99">
        <v>2830117.2199999997</v>
      </c>
      <c r="E28" s="99">
        <v>3054270</v>
      </c>
      <c r="F28" s="99">
        <v>3243100</v>
      </c>
      <c r="G28" s="99">
        <v>3327040</v>
      </c>
      <c r="H28" s="99">
        <v>3500600</v>
      </c>
    </row>
    <row r="29" spans="1:8" ht="12.75" customHeight="1" x14ac:dyDescent="0.25">
      <c r="A29" s="96"/>
      <c r="B29" s="97">
        <v>37</v>
      </c>
      <c r="C29" s="98" t="s">
        <v>57</v>
      </c>
      <c r="D29" s="99">
        <v>67040</v>
      </c>
      <c r="E29" s="99">
        <v>54000</v>
      </c>
      <c r="F29" s="99">
        <v>64400</v>
      </c>
      <c r="G29" s="99">
        <v>64400</v>
      </c>
      <c r="H29" s="99">
        <v>64400</v>
      </c>
    </row>
    <row r="30" spans="1:8" ht="12.75" customHeight="1" x14ac:dyDescent="0.25">
      <c r="A30" s="96"/>
      <c r="B30" s="97">
        <v>38</v>
      </c>
      <c r="C30" s="98" t="s">
        <v>85</v>
      </c>
      <c r="D30" s="99">
        <v>185355.24</v>
      </c>
      <c r="E30" s="99">
        <v>173355</v>
      </c>
      <c r="F30" s="99">
        <v>170000</v>
      </c>
      <c r="G30" s="99">
        <v>170000</v>
      </c>
      <c r="H30" s="99">
        <v>170000</v>
      </c>
    </row>
    <row r="31" spans="1:8" ht="12.75" customHeight="1" x14ac:dyDescent="0.25">
      <c r="A31" s="81">
        <v>4</v>
      </c>
      <c r="B31" s="83"/>
      <c r="C31" s="79" t="s">
        <v>58</v>
      </c>
      <c r="D31" s="80">
        <f>SUM(D32:D34)</f>
        <v>2517608.86</v>
      </c>
      <c r="E31" s="80">
        <f t="shared" ref="E31:H31" si="9">SUM(E32:E34)</f>
        <v>24088259</v>
      </c>
      <c r="F31" s="80">
        <f t="shared" si="9"/>
        <v>43726493</v>
      </c>
      <c r="G31" s="80">
        <f t="shared" si="9"/>
        <v>12096050</v>
      </c>
      <c r="H31" s="80">
        <f t="shared" si="9"/>
        <v>11351050</v>
      </c>
    </row>
    <row r="32" spans="1:8" ht="12.75" customHeight="1" x14ac:dyDescent="0.25">
      <c r="A32" s="96"/>
      <c r="B32" s="97">
        <v>41</v>
      </c>
      <c r="C32" s="98" t="s">
        <v>59</v>
      </c>
      <c r="D32" s="99">
        <v>217128.74</v>
      </c>
      <c r="E32" s="99">
        <v>1203905</v>
      </c>
      <c r="F32" s="99">
        <v>1039000</v>
      </c>
      <c r="G32" s="99">
        <v>1039000</v>
      </c>
      <c r="H32" s="99">
        <v>3039000</v>
      </c>
    </row>
    <row r="33" spans="1:8" ht="12.75" customHeight="1" x14ac:dyDescent="0.25">
      <c r="A33" s="96"/>
      <c r="B33" s="97">
        <v>42</v>
      </c>
      <c r="C33" s="98" t="s">
        <v>60</v>
      </c>
      <c r="D33" s="99">
        <v>1304224.02</v>
      </c>
      <c r="E33" s="99">
        <v>12083870</v>
      </c>
      <c r="F33" s="99">
        <v>12083680</v>
      </c>
      <c r="G33" s="99">
        <v>7327050</v>
      </c>
      <c r="H33" s="99">
        <v>3908050</v>
      </c>
    </row>
    <row r="34" spans="1:8" ht="12.75" customHeight="1" x14ac:dyDescent="0.25">
      <c r="A34" s="96"/>
      <c r="B34" s="97">
        <v>45</v>
      </c>
      <c r="C34" s="98" t="s">
        <v>61</v>
      </c>
      <c r="D34" s="99">
        <v>996256.1</v>
      </c>
      <c r="E34" s="99">
        <v>10800484</v>
      </c>
      <c r="F34" s="99">
        <v>30603813</v>
      </c>
      <c r="G34" s="99">
        <v>3730000</v>
      </c>
      <c r="H34" s="99">
        <v>4404000</v>
      </c>
    </row>
    <row r="35" spans="1:8" ht="25.5" x14ac:dyDescent="0.25">
      <c r="A35" s="71">
        <v>71</v>
      </c>
      <c r="B35" s="30"/>
      <c r="C35" s="72" t="s">
        <v>92</v>
      </c>
      <c r="D35" s="32">
        <f>D36</f>
        <v>0</v>
      </c>
      <c r="E35" s="32">
        <f t="shared" ref="E35:H36" si="10">E36</f>
        <v>1200</v>
      </c>
      <c r="F35" s="33">
        <f t="shared" si="10"/>
        <v>0</v>
      </c>
      <c r="G35" s="33">
        <f t="shared" si="10"/>
        <v>0</v>
      </c>
      <c r="H35" s="33">
        <f t="shared" si="10"/>
        <v>0</v>
      </c>
    </row>
    <row r="36" spans="1:8" ht="12.75" customHeight="1" x14ac:dyDescent="0.25">
      <c r="A36" s="73">
        <v>4</v>
      </c>
      <c r="B36" s="30"/>
      <c r="C36" s="72" t="s">
        <v>58</v>
      </c>
      <c r="D36" s="32">
        <f>D37</f>
        <v>0</v>
      </c>
      <c r="E36" s="32">
        <f t="shared" si="10"/>
        <v>1200</v>
      </c>
      <c r="F36" s="33">
        <f t="shared" si="10"/>
        <v>0</v>
      </c>
      <c r="G36" s="33">
        <f t="shared" si="10"/>
        <v>0</v>
      </c>
      <c r="H36" s="33">
        <f t="shared" si="10"/>
        <v>0</v>
      </c>
    </row>
    <row r="37" spans="1:8" ht="12.75" customHeight="1" x14ac:dyDescent="0.25">
      <c r="A37" s="74"/>
      <c r="B37" s="75">
        <v>42</v>
      </c>
      <c r="C37" s="76" t="s">
        <v>60</v>
      </c>
      <c r="D37" s="38"/>
      <c r="E37" s="38">
        <v>1200</v>
      </c>
      <c r="F37" s="39"/>
      <c r="G37" s="39"/>
      <c r="H37" s="39"/>
    </row>
    <row r="38" spans="1:8" ht="12.75" customHeight="1" x14ac:dyDescent="0.25"/>
    <row r="39" spans="1:8" ht="12.75" customHeight="1" x14ac:dyDescent="0.25"/>
    <row r="40" spans="1:8" ht="12.75" customHeight="1" x14ac:dyDescent="0.25"/>
    <row r="41" spans="1:8" ht="12.75" customHeight="1" x14ac:dyDescent="0.25"/>
    <row r="42" spans="1:8" ht="12.75" customHeight="1" x14ac:dyDescent="0.25"/>
    <row r="43" spans="1:8" ht="12.75" customHeight="1" x14ac:dyDescent="0.25"/>
  </sheetData>
  <mergeCells count="8">
    <mergeCell ref="A14:B14"/>
    <mergeCell ref="A4:B4"/>
    <mergeCell ref="A5:B5"/>
    <mergeCell ref="A2:H2"/>
    <mergeCell ref="A6:B6"/>
    <mergeCell ref="A7:B7"/>
    <mergeCell ref="A8:B8"/>
    <mergeCell ref="A13:B13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9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5</vt:i4>
      </vt:variant>
    </vt:vector>
  </HeadingPairs>
  <TitlesOfParts>
    <vt:vector size="10" baseType="lpstr">
      <vt:lpstr>1a Opći dio_Sažetak</vt:lpstr>
      <vt:lpstr>1b Opći A1 ekonomska klasifik.</vt:lpstr>
      <vt:lpstr>1b Opći A2 izvori financiranja</vt:lpstr>
      <vt:lpstr>1b Opći A3 funkcijska klasifik.</vt:lpstr>
      <vt:lpstr>1d Posebni dio</vt:lpstr>
      <vt:lpstr>'1a Opći dio_Sažetak'!Podrucje_ispisa</vt:lpstr>
      <vt:lpstr>'1b Opći A1 ekonomska klasifik.'!Podrucje_ispisa</vt:lpstr>
      <vt:lpstr>'1b Opći A2 izvori financiranja'!Podrucje_ispisa</vt:lpstr>
      <vt:lpstr>'1b Opći A3 funkcijska klasifik.'!Podrucje_ispisa</vt:lpstr>
      <vt:lpstr>'1d 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Mirijana Labaš</dc:creator>
  <cp:lastModifiedBy>Plan analiza2</cp:lastModifiedBy>
  <cp:lastPrinted>2025-09-30T09:11:25Z</cp:lastPrinted>
  <dcterms:created xsi:type="dcterms:W3CDTF">2024-09-09T11:58:57Z</dcterms:created>
  <dcterms:modified xsi:type="dcterms:W3CDTF">2025-10-14T08:41:45Z</dcterms:modified>
</cp:coreProperties>
</file>